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itednations-my.sharepoint.com/personal/bakyu_un_org/Documents/Documents/AEG/2021/Papers and presentations/"/>
    </mc:Choice>
  </mc:AlternateContent>
  <xr:revisionPtr revIDLastSave="0" documentId="8_{2B12D2C6-BDE8-4DC9-8CC4-2B60D1AE7481}" xr6:coauthVersionLast="45" xr6:coauthVersionMax="45" xr10:uidLastSave="{00000000-0000-0000-0000-000000000000}"/>
  <bookViews>
    <workbookView xWindow="-120" yWindow="-120" windowWidth="38640" windowHeight="15840" firstSheet="1" activeTab="5" xr2:uid="{00000000-000D-0000-FFFF-FFFF00000000}"/>
  </bookViews>
  <sheets>
    <sheet name="Sheet1" sheetId="1" state="hidden" r:id="rId1"/>
    <sheet name="PVDV holdings" sheetId="2" r:id="rId2"/>
    <sheet name="JML &amp; CO" sheetId="7" r:id="rId3"/>
    <sheet name="JZB Pty. Ltd." sheetId="8" r:id="rId4"/>
    <sheet name="Sheet2" sheetId="5" state="hidden" r:id="rId5"/>
    <sheet name="New Summary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5" i="8" l="1"/>
  <c r="Z134" i="8"/>
  <c r="Z133" i="8"/>
  <c r="AB131" i="8"/>
  <c r="AA131" i="8"/>
  <c r="AB130" i="8"/>
  <c r="AA130" i="8"/>
  <c r="AB129" i="8"/>
  <c r="AB128" i="8"/>
  <c r="AA128" i="8"/>
  <c r="AD107" i="8"/>
  <c r="AA94" i="8"/>
  <c r="AA91" i="8"/>
  <c r="AA79" i="8"/>
  <c r="AD69" i="8"/>
  <c r="AA69" i="8"/>
  <c r="Z58" i="8"/>
  <c r="AC58" i="8" s="1"/>
  <c r="AC56" i="8" s="1"/>
  <c r="Z136" i="8" s="1"/>
  <c r="AA56" i="8"/>
  <c r="Z115" i="8" s="1"/>
  <c r="AA55" i="8"/>
  <c r="Z114" i="8" s="1"/>
  <c r="AA114" i="8" s="1"/>
  <c r="AB134" i="8" s="1"/>
  <c r="AD47" i="8"/>
  <c r="AA34" i="8"/>
  <c r="AA129" i="8" s="1"/>
  <c r="AA31" i="8"/>
  <c r="AA19" i="8"/>
  <c r="AD9" i="8"/>
  <c r="AA9" i="8"/>
  <c r="AA74" i="8" l="1"/>
  <c r="AD79" i="8" s="1"/>
  <c r="AA86" i="8" s="1"/>
  <c r="AA14" i="8"/>
  <c r="AD19" i="8" s="1"/>
  <c r="AA26" i="8" s="1"/>
  <c r="AB127" i="8"/>
  <c r="AD91" i="8"/>
  <c r="AD96" i="8" s="1"/>
  <c r="AA96" i="8" s="1"/>
  <c r="AD101" i="8" s="1"/>
  <c r="AD31" i="8"/>
  <c r="AD36" i="8" s="1"/>
  <c r="AA36" i="8" s="1"/>
  <c r="AD41" i="8" s="1"/>
  <c r="AD60" i="8" s="1"/>
  <c r="AA135" i="8"/>
  <c r="AA115" i="8"/>
  <c r="AB135" i="8" s="1"/>
  <c r="AA134" i="8"/>
  <c r="AA54" i="8"/>
  <c r="BF136" i="2"/>
  <c r="BF135" i="2"/>
  <c r="BG134" i="2"/>
  <c r="BF134" i="2"/>
  <c r="BF133" i="2"/>
  <c r="BH131" i="2"/>
  <c r="BG131" i="2"/>
  <c r="BH130" i="2"/>
  <c r="BG130" i="2"/>
  <c r="BH129" i="2"/>
  <c r="BG129" i="2"/>
  <c r="BH128" i="2"/>
  <c r="BG128" i="2"/>
  <c r="BJ106" i="2"/>
  <c r="BG90" i="2"/>
  <c r="BG78" i="2"/>
  <c r="BJ68" i="2"/>
  <c r="BG73" i="2" s="1"/>
  <c r="BJ78" i="2" s="1"/>
  <c r="BG68" i="2"/>
  <c r="BF57" i="2"/>
  <c r="BI57" i="2" s="1"/>
  <c r="BI55" i="2" s="1"/>
  <c r="BG55" i="2"/>
  <c r="BF114" i="2" s="1"/>
  <c r="BG114" i="2" s="1"/>
  <c r="BH135" i="2" s="1"/>
  <c r="BG54" i="2"/>
  <c r="BF113" i="2" s="1"/>
  <c r="BG113" i="2" s="1"/>
  <c r="BH134" i="2" s="1"/>
  <c r="BJ47" i="2"/>
  <c r="BG31" i="2"/>
  <c r="BG53" i="2" s="1"/>
  <c r="BG19" i="2"/>
  <c r="BJ9" i="2"/>
  <c r="BG9" i="2"/>
  <c r="BN135" i="8"/>
  <c r="BN134" i="8"/>
  <c r="BN133" i="8"/>
  <c r="BP131" i="8"/>
  <c r="BO131" i="8"/>
  <c r="BP130" i="8"/>
  <c r="BO130" i="8"/>
  <c r="BP128" i="8"/>
  <c r="BO128" i="8"/>
  <c r="BR107" i="8"/>
  <c r="BO94" i="8"/>
  <c r="BP129" i="8" s="1"/>
  <c r="BO92" i="8"/>
  <c r="BO91" i="8" s="1"/>
  <c r="BO79" i="8"/>
  <c r="BR69" i="8"/>
  <c r="BO69" i="8"/>
  <c r="BN58" i="8"/>
  <c r="BQ58" i="8" s="1"/>
  <c r="BQ56" i="8" s="1"/>
  <c r="BN136" i="8" s="1"/>
  <c r="BO56" i="8"/>
  <c r="BN115" i="8" s="1"/>
  <c r="BO55" i="8"/>
  <c r="BN114" i="8" s="1"/>
  <c r="BO114" i="8" s="1"/>
  <c r="BP134" i="8" s="1"/>
  <c r="BR47" i="8"/>
  <c r="BO34" i="8"/>
  <c r="BO54" i="8" s="1"/>
  <c r="BO31" i="8"/>
  <c r="BO19" i="8"/>
  <c r="BR9" i="8"/>
  <c r="BO9" i="8"/>
  <c r="BG85" i="2" l="1"/>
  <c r="BJ90" i="2" s="1"/>
  <c r="BJ95" i="2" s="1"/>
  <c r="BG95" i="2" s="1"/>
  <c r="BJ100" i="2" s="1"/>
  <c r="BJ118" i="2" s="1"/>
  <c r="BH127" i="2"/>
  <c r="BG135" i="2"/>
  <c r="BG14" i="2"/>
  <c r="BJ19" i="2" s="1"/>
  <c r="AA127" i="8"/>
  <c r="BO14" i="8"/>
  <c r="BR19" i="8" s="1"/>
  <c r="BO74" i="8"/>
  <c r="BR79" i="8" s="1"/>
  <c r="Z113" i="8"/>
  <c r="AA58" i="8"/>
  <c r="AD58" i="8" s="1"/>
  <c r="BF112" i="2"/>
  <c r="BG133" i="2" s="1"/>
  <c r="BG57" i="2"/>
  <c r="BJ57" i="2" s="1"/>
  <c r="BO134" i="8"/>
  <c r="BO115" i="8"/>
  <c r="BP135" i="8" s="1"/>
  <c r="BO135" i="8"/>
  <c r="BO129" i="8"/>
  <c r="BO58" i="8"/>
  <c r="BR58" i="8" s="1"/>
  <c r="BN113" i="8"/>
  <c r="BO133" i="8" s="1"/>
  <c r="AX135" i="8"/>
  <c r="AX134" i="8"/>
  <c r="AX133" i="8"/>
  <c r="AZ131" i="8"/>
  <c r="AY131" i="8"/>
  <c r="AZ130" i="8"/>
  <c r="AY130" i="8"/>
  <c r="AZ128" i="8"/>
  <c r="AY128" i="8"/>
  <c r="BG26" i="2" l="1"/>
  <c r="BJ31" i="2" s="1"/>
  <c r="BJ36" i="2" s="1"/>
  <c r="BG36" i="2" s="1"/>
  <c r="BJ41" i="2" s="1"/>
  <c r="BJ59" i="2" s="1"/>
  <c r="BG127" i="2"/>
  <c r="BO86" i="8"/>
  <c r="BR91" i="8" s="1"/>
  <c r="BR96" i="8" s="1"/>
  <c r="BO96" i="8" s="1"/>
  <c r="BR101" i="8" s="1"/>
  <c r="BR119" i="8" s="1"/>
  <c r="BP127" i="8"/>
  <c r="BO26" i="8"/>
  <c r="BR31" i="8" s="1"/>
  <c r="BR36" i="8" s="1"/>
  <c r="BO36" i="8" s="1"/>
  <c r="BR41" i="8" s="1"/>
  <c r="BR60" i="8" s="1"/>
  <c r="BO127" i="8"/>
  <c r="AD56" i="8"/>
  <c r="AC115" i="8" s="1"/>
  <c r="AA136" i="8" s="1"/>
  <c r="AD61" i="8"/>
  <c r="AA113" i="8"/>
  <c r="Z117" i="8"/>
  <c r="AC117" i="8" s="1"/>
  <c r="AA133" i="8"/>
  <c r="BJ55" i="2"/>
  <c r="BI114" i="2" s="1"/>
  <c r="BG136" i="2" s="1"/>
  <c r="BJ60" i="2"/>
  <c r="BG112" i="2"/>
  <c r="BF116" i="2"/>
  <c r="BI116" i="2" s="1"/>
  <c r="BO113" i="8"/>
  <c r="BN117" i="8"/>
  <c r="BQ117" i="8" s="1"/>
  <c r="BR61" i="8"/>
  <c r="BR56" i="8"/>
  <c r="BQ115" i="8" s="1"/>
  <c r="BO136" i="8" s="1"/>
  <c r="BG116" i="2" l="1"/>
  <c r="BJ116" i="2" s="1"/>
  <c r="BH133" i="2"/>
  <c r="AA117" i="8"/>
  <c r="AD117" i="8" s="1"/>
  <c r="AD115" i="8" s="1"/>
  <c r="AB136" i="8" s="1"/>
  <c r="AB133" i="8"/>
  <c r="BJ119" i="2"/>
  <c r="BJ114" i="2"/>
  <c r="BH136" i="2" s="1"/>
  <c r="BO117" i="8"/>
  <c r="BR117" i="8" s="1"/>
  <c r="BR120" i="8" s="1"/>
  <c r="BP133" i="8"/>
  <c r="N107" i="8"/>
  <c r="K94" i="8"/>
  <c r="K91" i="8"/>
  <c r="K79" i="8"/>
  <c r="N69" i="8"/>
  <c r="K69" i="8"/>
  <c r="J58" i="8"/>
  <c r="M58" i="8" s="1"/>
  <c r="M56" i="8" s="1"/>
  <c r="K56" i="8"/>
  <c r="J115" i="8" s="1"/>
  <c r="K115" i="8" s="1"/>
  <c r="K55" i="8"/>
  <c r="J114" i="8" s="1"/>
  <c r="K114" i="8" s="1"/>
  <c r="N47" i="8"/>
  <c r="K34" i="8"/>
  <c r="K31" i="8"/>
  <c r="K19" i="8"/>
  <c r="N9" i="8"/>
  <c r="K9" i="8"/>
  <c r="R135" i="8"/>
  <c r="R134" i="8"/>
  <c r="R133" i="8"/>
  <c r="T131" i="8"/>
  <c r="S131" i="8"/>
  <c r="T130" i="8"/>
  <c r="S130" i="8"/>
  <c r="T129" i="8"/>
  <c r="S129" i="8"/>
  <c r="T128" i="8"/>
  <c r="S128" i="8"/>
  <c r="V107" i="8"/>
  <c r="S94" i="8"/>
  <c r="S91" i="8"/>
  <c r="S79" i="8"/>
  <c r="V69" i="8"/>
  <c r="S69" i="8"/>
  <c r="R58" i="8"/>
  <c r="U58" i="8" s="1"/>
  <c r="U56" i="8" s="1"/>
  <c r="R136" i="8" s="1"/>
  <c r="S56" i="8"/>
  <c r="R115" i="8" s="1"/>
  <c r="S55" i="8"/>
  <c r="R114" i="8" s="1"/>
  <c r="S114" i="8" s="1"/>
  <c r="T134" i="8" s="1"/>
  <c r="S54" i="8"/>
  <c r="S58" i="8" s="1"/>
  <c r="V58" i="8" s="1"/>
  <c r="V47" i="8"/>
  <c r="S34" i="8"/>
  <c r="S31" i="8"/>
  <c r="S19" i="8"/>
  <c r="V9" i="8"/>
  <c r="S9" i="8"/>
  <c r="S14" i="8" l="1"/>
  <c r="V19" i="8" s="1"/>
  <c r="S26" i="8" s="1"/>
  <c r="V31" i="8" s="1"/>
  <c r="V36" i="8" s="1"/>
  <c r="S36" i="8" s="1"/>
  <c r="V41" i="8" s="1"/>
  <c r="V60" i="8" s="1"/>
  <c r="BR115" i="8"/>
  <c r="BP136" i="8" s="1"/>
  <c r="S115" i="8"/>
  <c r="T135" i="8" s="1"/>
  <c r="S135" i="8"/>
  <c r="S127" i="8"/>
  <c r="S74" i="8"/>
  <c r="V79" i="8" s="1"/>
  <c r="S134" i="8"/>
  <c r="K54" i="8"/>
  <c r="J113" i="8" s="1"/>
  <c r="K74" i="8"/>
  <c r="N79" i="8" s="1"/>
  <c r="K14" i="8"/>
  <c r="N19" i="8" s="1"/>
  <c r="K26" i="8" s="1"/>
  <c r="N31" i="8" s="1"/>
  <c r="N36" i="8" s="1"/>
  <c r="K36" i="8" s="1"/>
  <c r="N41" i="8" s="1"/>
  <c r="N60" i="8" s="1"/>
  <c r="V61" i="8"/>
  <c r="V56" i="8"/>
  <c r="U115" i="8" s="1"/>
  <c r="S136" i="8" s="1"/>
  <c r="R113" i="8"/>
  <c r="S133" i="8" s="1"/>
  <c r="BF135" i="8"/>
  <c r="BF134" i="8"/>
  <c r="BF133" i="8"/>
  <c r="BH131" i="8"/>
  <c r="BG131" i="8"/>
  <c r="BH130" i="8"/>
  <c r="BG130" i="8"/>
  <c r="BH128" i="8"/>
  <c r="BG128" i="8"/>
  <c r="BJ107" i="8"/>
  <c r="BG94" i="8"/>
  <c r="BH129" i="8" s="1"/>
  <c r="BG92" i="8"/>
  <c r="BG91" i="8" s="1"/>
  <c r="BG79" i="8"/>
  <c r="BJ69" i="8"/>
  <c r="BG69" i="8"/>
  <c r="BF58" i="8"/>
  <c r="BI58" i="8" s="1"/>
  <c r="BI56" i="8" s="1"/>
  <c r="BF136" i="8" s="1"/>
  <c r="BG56" i="8"/>
  <c r="BF115" i="8" s="1"/>
  <c r="BG55" i="8"/>
  <c r="BF114" i="8" s="1"/>
  <c r="BJ47" i="8"/>
  <c r="BG34" i="8"/>
  <c r="BG54" i="8" s="1"/>
  <c r="BG31" i="8"/>
  <c r="BG19" i="8"/>
  <c r="BJ9" i="8"/>
  <c r="BG9" i="8"/>
  <c r="AP135" i="8"/>
  <c r="AP134" i="8"/>
  <c r="AP133" i="8"/>
  <c r="AR131" i="8"/>
  <c r="AQ131" i="8"/>
  <c r="AR130" i="8"/>
  <c r="AQ130" i="8"/>
  <c r="AR128" i="8"/>
  <c r="AQ128" i="8"/>
  <c r="AH135" i="8"/>
  <c r="AH134" i="8"/>
  <c r="AH133" i="8"/>
  <c r="AJ131" i="8"/>
  <c r="AI131" i="8"/>
  <c r="AJ130" i="8"/>
  <c r="AI130" i="8"/>
  <c r="AJ129" i="8"/>
  <c r="AJ128" i="8"/>
  <c r="AI128" i="8"/>
  <c r="J135" i="8"/>
  <c r="J134" i="8"/>
  <c r="J133" i="8"/>
  <c r="L131" i="8"/>
  <c r="K131" i="8"/>
  <c r="L130" i="8"/>
  <c r="K130" i="8"/>
  <c r="L129" i="8"/>
  <c r="L128" i="8"/>
  <c r="K128" i="8"/>
  <c r="C128" i="8"/>
  <c r="D128" i="8"/>
  <c r="D129" i="8"/>
  <c r="D130" i="8"/>
  <c r="C130" i="8"/>
  <c r="D131" i="8"/>
  <c r="C131" i="8"/>
  <c r="B133" i="8"/>
  <c r="B134" i="8"/>
  <c r="B135" i="8"/>
  <c r="Z135" i="7"/>
  <c r="Z134" i="7"/>
  <c r="Z133" i="7"/>
  <c r="AA131" i="7"/>
  <c r="AB130" i="7"/>
  <c r="AA130" i="7"/>
  <c r="AB128" i="7"/>
  <c r="AA128" i="7"/>
  <c r="R135" i="7"/>
  <c r="R134" i="7"/>
  <c r="R133" i="7"/>
  <c r="S131" i="7"/>
  <c r="T130" i="7"/>
  <c r="S130" i="7"/>
  <c r="T128" i="7"/>
  <c r="S128" i="7"/>
  <c r="J135" i="7"/>
  <c r="J134" i="7"/>
  <c r="J133" i="7"/>
  <c r="L131" i="7"/>
  <c r="K131" i="7"/>
  <c r="L130" i="7"/>
  <c r="K130" i="7"/>
  <c r="K129" i="7"/>
  <c r="L128" i="7"/>
  <c r="K128" i="7"/>
  <c r="B135" i="7"/>
  <c r="B134" i="7"/>
  <c r="B133" i="7"/>
  <c r="D131" i="7"/>
  <c r="C131" i="7"/>
  <c r="D130" i="7"/>
  <c r="C130" i="7"/>
  <c r="D129" i="7"/>
  <c r="C129" i="7"/>
  <c r="D128" i="7"/>
  <c r="C128" i="7"/>
  <c r="AX135" i="2"/>
  <c r="AX134" i="2"/>
  <c r="AX133" i="2"/>
  <c r="AZ131" i="2"/>
  <c r="AY131" i="2"/>
  <c r="AZ130" i="2"/>
  <c r="AY130" i="2"/>
  <c r="AZ129" i="2"/>
  <c r="AY129" i="2"/>
  <c r="AZ128" i="2"/>
  <c r="AY128" i="2"/>
  <c r="AP135" i="2"/>
  <c r="AP134" i="2"/>
  <c r="AP133" i="2"/>
  <c r="AR131" i="2"/>
  <c r="AQ131" i="2"/>
  <c r="AR130" i="2"/>
  <c r="AQ130" i="2"/>
  <c r="AR129" i="2"/>
  <c r="AQ129" i="2"/>
  <c r="AR128" i="2"/>
  <c r="AQ128" i="2"/>
  <c r="AH135" i="2"/>
  <c r="AH134" i="2"/>
  <c r="AH133" i="2"/>
  <c r="AJ131" i="2"/>
  <c r="AI131" i="2"/>
  <c r="AJ130" i="2"/>
  <c r="AI130" i="2"/>
  <c r="AJ129" i="2"/>
  <c r="AI129" i="2"/>
  <c r="AJ128" i="2"/>
  <c r="AI128" i="2"/>
  <c r="Z135" i="2"/>
  <c r="Z134" i="2"/>
  <c r="Z133" i="2"/>
  <c r="AB131" i="2"/>
  <c r="AA131" i="2"/>
  <c r="AB130" i="2"/>
  <c r="AA130" i="2"/>
  <c r="AB129" i="2"/>
  <c r="AA129" i="2"/>
  <c r="AB128" i="2"/>
  <c r="AA128" i="2"/>
  <c r="R135" i="2"/>
  <c r="R134" i="2"/>
  <c r="R133" i="2"/>
  <c r="T131" i="2"/>
  <c r="S131" i="2"/>
  <c r="T130" i="2"/>
  <c r="S130" i="2"/>
  <c r="T129" i="2"/>
  <c r="S129" i="2"/>
  <c r="T128" i="2"/>
  <c r="S128" i="2"/>
  <c r="J135" i="2"/>
  <c r="J134" i="2"/>
  <c r="J133" i="2"/>
  <c r="L131" i="2"/>
  <c r="K131" i="2"/>
  <c r="L130" i="2"/>
  <c r="K130" i="2"/>
  <c r="L129" i="2"/>
  <c r="K129" i="2"/>
  <c r="L128" i="2"/>
  <c r="K128" i="2"/>
  <c r="C130" i="2"/>
  <c r="D130" i="2"/>
  <c r="K86" i="8" l="1"/>
  <c r="N91" i="8" s="1"/>
  <c r="N96" i="8" s="1"/>
  <c r="K96" i="8" s="1"/>
  <c r="N101" i="8" s="1"/>
  <c r="N119" i="8" s="1"/>
  <c r="K58" i="8"/>
  <c r="N58" i="8" s="1"/>
  <c r="N56" i="8" s="1"/>
  <c r="M115" i="8" s="1"/>
  <c r="S86" i="8"/>
  <c r="V91" i="8" s="1"/>
  <c r="V96" i="8" s="1"/>
  <c r="S96" i="8" s="1"/>
  <c r="V101" i="8" s="1"/>
  <c r="T127" i="8"/>
  <c r="K113" i="8"/>
  <c r="K117" i="8" s="1"/>
  <c r="N117" i="8" s="1"/>
  <c r="J117" i="8"/>
  <c r="M117" i="8" s="1"/>
  <c r="S113" i="8"/>
  <c r="R117" i="8"/>
  <c r="U117" i="8" s="1"/>
  <c r="BG114" i="8"/>
  <c r="BH134" i="8" s="1"/>
  <c r="BG134" i="8"/>
  <c r="BG115" i="8"/>
  <c r="BH135" i="8" s="1"/>
  <c r="BG135" i="8"/>
  <c r="BG74" i="8"/>
  <c r="BJ79" i="8" s="1"/>
  <c r="BG14" i="8"/>
  <c r="BJ19" i="8" s="1"/>
  <c r="BG129" i="8"/>
  <c r="BG58" i="8"/>
  <c r="BJ58" i="8" s="1"/>
  <c r="BF113" i="8"/>
  <c r="BG133" i="8" s="1"/>
  <c r="J136" i="8"/>
  <c r="AA107" i="7"/>
  <c r="AA93" i="7"/>
  <c r="AB129" i="7" s="1"/>
  <c r="AA90" i="7"/>
  <c r="AA78" i="7"/>
  <c r="AD68" i="7"/>
  <c r="AA68" i="7"/>
  <c r="Z57" i="7"/>
  <c r="AC57" i="7" s="1"/>
  <c r="AC55" i="7" s="1"/>
  <c r="Z136" i="7" s="1"/>
  <c r="AA55" i="7"/>
  <c r="Z114" i="7" s="1"/>
  <c r="AA135" i="7" s="1"/>
  <c r="AA54" i="7"/>
  <c r="Z113" i="7" s="1"/>
  <c r="AA134" i="7" s="1"/>
  <c r="AD47" i="7"/>
  <c r="AA34" i="7"/>
  <c r="AA129" i="7" s="1"/>
  <c r="AA31" i="7"/>
  <c r="AA19" i="7"/>
  <c r="AD9" i="7"/>
  <c r="AA9" i="7"/>
  <c r="AY55" i="8"/>
  <c r="AX114" i="8" s="1"/>
  <c r="AY134" i="8" s="1"/>
  <c r="BB47" i="8"/>
  <c r="BB107" i="8"/>
  <c r="AY94" i="8"/>
  <c r="AY91" i="8"/>
  <c r="AY79" i="8"/>
  <c r="BB69" i="8"/>
  <c r="AY69" i="8"/>
  <c r="AX58" i="8"/>
  <c r="BA58" i="8" s="1"/>
  <c r="BA56" i="8" s="1"/>
  <c r="AX136" i="8" s="1"/>
  <c r="AY56" i="8"/>
  <c r="AX115" i="8" s="1"/>
  <c r="AY135" i="8" s="1"/>
  <c r="AY34" i="8"/>
  <c r="AY129" i="8" s="1"/>
  <c r="AY31" i="8"/>
  <c r="AY19" i="8"/>
  <c r="BB9" i="8"/>
  <c r="AY9" i="8"/>
  <c r="AL106" i="2"/>
  <c r="AI90" i="2"/>
  <c r="AI78" i="2"/>
  <c r="AL68" i="2"/>
  <c r="AI68" i="2"/>
  <c r="AH57" i="2"/>
  <c r="AK57" i="2" s="1"/>
  <c r="AK55" i="2" s="1"/>
  <c r="AH136" i="2" s="1"/>
  <c r="AI55" i="2"/>
  <c r="AH114" i="2" s="1"/>
  <c r="AI54" i="2"/>
  <c r="AH113" i="2" s="1"/>
  <c r="AL47" i="2"/>
  <c r="AI31" i="2"/>
  <c r="AI53" i="2" s="1"/>
  <c r="AI19" i="2"/>
  <c r="AL9" i="2"/>
  <c r="AI9" i="2"/>
  <c r="AT106" i="2"/>
  <c r="AQ90" i="2"/>
  <c r="AQ78" i="2"/>
  <c r="AT68" i="2"/>
  <c r="AQ68" i="2"/>
  <c r="AP57" i="2"/>
  <c r="AS57" i="2" s="1"/>
  <c r="AS55" i="2" s="1"/>
  <c r="AP136" i="2" s="1"/>
  <c r="AQ55" i="2"/>
  <c r="AP114" i="2" s="1"/>
  <c r="AQ135" i="2" s="1"/>
  <c r="AQ54" i="2"/>
  <c r="AP113" i="2" s="1"/>
  <c r="AQ134" i="2" s="1"/>
  <c r="AT47" i="2"/>
  <c r="AQ31" i="2"/>
  <c r="AQ53" i="2" s="1"/>
  <c r="AQ19" i="2"/>
  <c r="AT9" i="2"/>
  <c r="AQ9" i="2"/>
  <c r="AD106" i="7" l="1"/>
  <c r="AB131" i="7"/>
  <c r="N61" i="8"/>
  <c r="S117" i="8"/>
  <c r="V117" i="8" s="1"/>
  <c r="V115" i="8" s="1"/>
  <c r="T136" i="8" s="1"/>
  <c r="T133" i="8"/>
  <c r="N120" i="8"/>
  <c r="N115" i="8"/>
  <c r="L134" i="8"/>
  <c r="K134" i="8"/>
  <c r="BG127" i="8"/>
  <c r="BG26" i="8"/>
  <c r="BJ31" i="8" s="1"/>
  <c r="BJ36" i="8" s="1"/>
  <c r="L135" i="8"/>
  <c r="K135" i="8"/>
  <c r="BJ91" i="8"/>
  <c r="BJ96" i="8" s="1"/>
  <c r="BG96" i="8" s="1"/>
  <c r="BJ101" i="8" s="1"/>
  <c r="BJ119" i="8" s="1"/>
  <c r="BH127" i="8"/>
  <c r="BG86" i="8"/>
  <c r="K133" i="8"/>
  <c r="K129" i="8"/>
  <c r="BG113" i="8"/>
  <c r="BF117" i="8"/>
  <c r="BI117" i="8" s="1"/>
  <c r="BJ56" i="8"/>
  <c r="BI115" i="8" s="1"/>
  <c r="BG136" i="8" s="1"/>
  <c r="AI113" i="2"/>
  <c r="AJ134" i="2" s="1"/>
  <c r="AI134" i="2"/>
  <c r="AI114" i="2"/>
  <c r="AJ135" i="2" s="1"/>
  <c r="AI135" i="2"/>
  <c r="AI73" i="2"/>
  <c r="AL78" i="2" s="1"/>
  <c r="AQ14" i="2"/>
  <c r="AT19" i="2" s="1"/>
  <c r="AQ127" i="2" s="1"/>
  <c r="AQ73" i="2"/>
  <c r="AT78" i="2" s="1"/>
  <c r="AR127" i="2" s="1"/>
  <c r="AA14" i="7"/>
  <c r="AD19" i="7" s="1"/>
  <c r="AA127" i="7" s="1"/>
  <c r="AA53" i="7"/>
  <c r="AA57" i="7" s="1"/>
  <c r="AD57" i="7" s="1"/>
  <c r="AD55" i="7" s="1"/>
  <c r="AC114" i="7" s="1"/>
  <c r="AA136" i="7" s="1"/>
  <c r="AA73" i="7"/>
  <c r="AD78" i="7" s="1"/>
  <c r="AB127" i="7" s="1"/>
  <c r="AA113" i="7"/>
  <c r="AB134" i="7" s="1"/>
  <c r="AA26" i="7"/>
  <c r="AD31" i="7" s="1"/>
  <c r="AD36" i="7" s="1"/>
  <c r="AA36" i="7" s="1"/>
  <c r="AD41" i="7" s="1"/>
  <c r="AD59" i="7" s="1"/>
  <c r="AA114" i="7"/>
  <c r="AB135" i="7" s="1"/>
  <c r="AY74" i="8"/>
  <c r="BB79" i="8" s="1"/>
  <c r="AZ127" i="8" s="1"/>
  <c r="AY14" i="8"/>
  <c r="BB19" i="8" s="1"/>
  <c r="AY127" i="8" s="1"/>
  <c r="AY115" i="8"/>
  <c r="AZ135" i="8" s="1"/>
  <c r="AY114" i="8"/>
  <c r="AZ134" i="8" s="1"/>
  <c r="AY54" i="8"/>
  <c r="AI14" i="2"/>
  <c r="AL19" i="2" s="1"/>
  <c r="AH112" i="2"/>
  <c r="AI133" i="2" s="1"/>
  <c r="AI57" i="2"/>
  <c r="AL57" i="2" s="1"/>
  <c r="AQ26" i="2"/>
  <c r="AT31" i="2" s="1"/>
  <c r="AT36" i="2" s="1"/>
  <c r="AQ36" i="2" s="1"/>
  <c r="AT41" i="2" s="1"/>
  <c r="AT59" i="2" s="1"/>
  <c r="AQ113" i="2"/>
  <c r="AR134" i="2" s="1"/>
  <c r="AQ114" i="2"/>
  <c r="AR135" i="2" s="1"/>
  <c r="AP112" i="2"/>
  <c r="AQ133" i="2" s="1"/>
  <c r="AQ57" i="2"/>
  <c r="AT57" i="2" s="1"/>
  <c r="AQ85" i="2"/>
  <c r="AT90" i="2" s="1"/>
  <c r="AT95" i="2" s="1"/>
  <c r="AQ95" i="2" s="1"/>
  <c r="AT100" i="2" s="1"/>
  <c r="AT118" i="2" s="1"/>
  <c r="BB106" i="2"/>
  <c r="AY90" i="2"/>
  <c r="AY78" i="2"/>
  <c r="BB68" i="2"/>
  <c r="AY68" i="2"/>
  <c r="AX57" i="2"/>
  <c r="BA57" i="2" s="1"/>
  <c r="BA55" i="2" s="1"/>
  <c r="AX136" i="2" s="1"/>
  <c r="AY55" i="2"/>
  <c r="AX114" i="2" s="1"/>
  <c r="AY54" i="2"/>
  <c r="AX113" i="2" s="1"/>
  <c r="BB47" i="2"/>
  <c r="AY31" i="2"/>
  <c r="AY53" i="2" s="1"/>
  <c r="AY19" i="2"/>
  <c r="BB9" i="2"/>
  <c r="AY9" i="2"/>
  <c r="B135" i="2"/>
  <c r="D131" i="2"/>
  <c r="C131" i="2"/>
  <c r="B134" i="2"/>
  <c r="D129" i="2"/>
  <c r="C129" i="2"/>
  <c r="B133" i="2"/>
  <c r="D128" i="2"/>
  <c r="C128" i="2"/>
  <c r="BG36" i="8" l="1"/>
  <c r="BJ41" i="8" s="1"/>
  <c r="BJ60" i="8" s="1"/>
  <c r="BJ61" i="8"/>
  <c r="AY26" i="8"/>
  <c r="BB31" i="8" s="1"/>
  <c r="BB36" i="8" s="1"/>
  <c r="AY36" i="8" s="1"/>
  <c r="BB41" i="8" s="1"/>
  <c r="BB60" i="8" s="1"/>
  <c r="L127" i="8"/>
  <c r="AY86" i="8"/>
  <c r="BB91" i="8" s="1"/>
  <c r="BB96" i="8" s="1"/>
  <c r="AY96" i="8" s="1"/>
  <c r="BB101" i="8" s="1"/>
  <c r="BB119" i="8" s="1"/>
  <c r="K136" i="8"/>
  <c r="K127" i="8"/>
  <c r="BG117" i="8"/>
  <c r="BJ117" i="8" s="1"/>
  <c r="BJ115" i="8" s="1"/>
  <c r="BH136" i="8" s="1"/>
  <c r="BH133" i="8"/>
  <c r="AI26" i="2"/>
  <c r="AL31" i="2" s="1"/>
  <c r="AL36" i="2" s="1"/>
  <c r="AI36" i="2" s="1"/>
  <c r="AL41" i="2" s="1"/>
  <c r="AL59" i="2" s="1"/>
  <c r="AI127" i="2"/>
  <c r="AY113" i="2"/>
  <c r="AZ134" i="2" s="1"/>
  <c r="AY134" i="2"/>
  <c r="AY114" i="2"/>
  <c r="AZ135" i="2" s="1"/>
  <c r="AY135" i="2"/>
  <c r="AI85" i="2"/>
  <c r="AL90" i="2" s="1"/>
  <c r="AL95" i="2" s="1"/>
  <c r="AI95" i="2" s="1"/>
  <c r="AL100" i="2" s="1"/>
  <c r="AL118" i="2" s="1"/>
  <c r="AJ127" i="2"/>
  <c r="Z112" i="7"/>
  <c r="AA133" i="7" s="1"/>
  <c r="AA85" i="7"/>
  <c r="AD90" i="7" s="1"/>
  <c r="AD95" i="7" s="1"/>
  <c r="AA95" i="7" s="1"/>
  <c r="AD100" i="7" s="1"/>
  <c r="AD118" i="7" s="1"/>
  <c r="AA112" i="7"/>
  <c r="AB133" i="7" s="1"/>
  <c r="AD60" i="7"/>
  <c r="AX113" i="8"/>
  <c r="AY133" i="8" s="1"/>
  <c r="AY58" i="8"/>
  <c r="BB58" i="8" s="1"/>
  <c r="AY73" i="2"/>
  <c r="BB78" i="2" s="1"/>
  <c r="AY14" i="2"/>
  <c r="BB19" i="2" s="1"/>
  <c r="AY127" i="2" s="1"/>
  <c r="AL55" i="2"/>
  <c r="AK114" i="2" s="1"/>
  <c r="AI136" i="2" s="1"/>
  <c r="AL60" i="2"/>
  <c r="AI112" i="2"/>
  <c r="AH116" i="2"/>
  <c r="AK116" i="2" s="1"/>
  <c r="AT55" i="2"/>
  <c r="AS114" i="2" s="1"/>
  <c r="AQ136" i="2" s="1"/>
  <c r="AT60" i="2"/>
  <c r="AQ112" i="2"/>
  <c r="AR133" i="2" s="1"/>
  <c r="AP116" i="2"/>
  <c r="AS116" i="2" s="1"/>
  <c r="AY57" i="2"/>
  <c r="BB57" i="2" s="1"/>
  <c r="AX112" i="2"/>
  <c r="AY133" i="2" s="1"/>
  <c r="C94" i="8"/>
  <c r="AI94" i="8"/>
  <c r="AQ94" i="8"/>
  <c r="AR129" i="8" s="1"/>
  <c r="AQ34" i="8"/>
  <c r="AQ129" i="8" s="1"/>
  <c r="AI34" i="8"/>
  <c r="C34" i="8"/>
  <c r="C129" i="8" s="1"/>
  <c r="AJ153" i="8"/>
  <c r="AI153" i="8"/>
  <c r="AH153" i="8"/>
  <c r="AT107" i="8"/>
  <c r="AL107" i="8"/>
  <c r="F107" i="8"/>
  <c r="AQ91" i="8"/>
  <c r="AI91" i="8"/>
  <c r="C91" i="8"/>
  <c r="AQ79" i="8"/>
  <c r="AI79" i="8"/>
  <c r="C79" i="8"/>
  <c r="AT69" i="8"/>
  <c r="AQ69" i="8"/>
  <c r="AL69" i="8"/>
  <c r="AI69" i="8"/>
  <c r="F69" i="8"/>
  <c r="C69" i="8"/>
  <c r="AP58" i="8"/>
  <c r="AS58" i="8" s="1"/>
  <c r="AS56" i="8" s="1"/>
  <c r="AP136" i="8" s="1"/>
  <c r="AH58" i="8"/>
  <c r="AK58" i="8" s="1"/>
  <c r="AK56" i="8" s="1"/>
  <c r="AH136" i="8" s="1"/>
  <c r="B58" i="8"/>
  <c r="E58" i="8" s="1"/>
  <c r="E56" i="8" s="1"/>
  <c r="B136" i="8" s="1"/>
  <c r="AQ56" i="8"/>
  <c r="AP115" i="8" s="1"/>
  <c r="AQ135" i="8" s="1"/>
  <c r="AI56" i="8"/>
  <c r="C56" i="8"/>
  <c r="B115" i="8" s="1"/>
  <c r="AQ55" i="8"/>
  <c r="AP114" i="8" s="1"/>
  <c r="AI55" i="8"/>
  <c r="AH114" i="8" s="1"/>
  <c r="C55" i="8"/>
  <c r="B114" i="8" s="1"/>
  <c r="AT47" i="8"/>
  <c r="AL47" i="8"/>
  <c r="F47" i="8"/>
  <c r="AQ31" i="8"/>
  <c r="AI31" i="8"/>
  <c r="C31" i="8"/>
  <c r="AQ19" i="8"/>
  <c r="AI19" i="8"/>
  <c r="C19" i="8"/>
  <c r="AT9" i="8"/>
  <c r="AQ9" i="8"/>
  <c r="AL9" i="8"/>
  <c r="AI9" i="8"/>
  <c r="F9" i="8"/>
  <c r="C9" i="8"/>
  <c r="S107" i="7"/>
  <c r="T131" i="7" s="1"/>
  <c r="S82" i="7"/>
  <c r="S93" i="7" s="1"/>
  <c r="T129" i="7" s="1"/>
  <c r="S34" i="7"/>
  <c r="S129" i="7" s="1"/>
  <c r="K93" i="7"/>
  <c r="L129" i="7" s="1"/>
  <c r="C55" i="7"/>
  <c r="B114" i="7" s="1"/>
  <c r="C9" i="7"/>
  <c r="N106" i="7"/>
  <c r="F106" i="7"/>
  <c r="S90" i="7"/>
  <c r="K90" i="7"/>
  <c r="C90" i="7"/>
  <c r="S78" i="7"/>
  <c r="K78" i="7"/>
  <c r="C78" i="7"/>
  <c r="V68" i="7"/>
  <c r="S68" i="7"/>
  <c r="N68" i="7"/>
  <c r="K68" i="7"/>
  <c r="F68" i="7"/>
  <c r="C68" i="7"/>
  <c r="R57" i="7"/>
  <c r="U57" i="7" s="1"/>
  <c r="U55" i="7" s="1"/>
  <c r="R136" i="7" s="1"/>
  <c r="J57" i="7"/>
  <c r="M57" i="7" s="1"/>
  <c r="M55" i="7" s="1"/>
  <c r="J136" i="7" s="1"/>
  <c r="B57" i="7"/>
  <c r="E57" i="7" s="1"/>
  <c r="E55" i="7" s="1"/>
  <c r="B136" i="7" s="1"/>
  <c r="S55" i="7"/>
  <c r="R114" i="7" s="1"/>
  <c r="K55" i="7"/>
  <c r="J114" i="7" s="1"/>
  <c r="S54" i="7"/>
  <c r="R113" i="7" s="1"/>
  <c r="S134" i="7" s="1"/>
  <c r="K54" i="7"/>
  <c r="J113" i="7" s="1"/>
  <c r="C54" i="7"/>
  <c r="B113" i="7" s="1"/>
  <c r="V47" i="7"/>
  <c r="N47" i="7"/>
  <c r="F47" i="7"/>
  <c r="S31" i="7"/>
  <c r="K31" i="7"/>
  <c r="K53" i="7" s="1"/>
  <c r="C31" i="7"/>
  <c r="C53" i="7" s="1"/>
  <c r="S19" i="7"/>
  <c r="K19" i="7"/>
  <c r="C19" i="7"/>
  <c r="V9" i="7"/>
  <c r="S9" i="7"/>
  <c r="N9" i="7"/>
  <c r="K9" i="7"/>
  <c r="F9" i="7"/>
  <c r="K114" i="7" l="1"/>
  <c r="L135" i="7" s="1"/>
  <c r="K135" i="7"/>
  <c r="C113" i="7"/>
  <c r="D134" i="7" s="1"/>
  <c r="C134" i="7"/>
  <c r="C114" i="7"/>
  <c r="D135" i="7" s="1"/>
  <c r="C135" i="7"/>
  <c r="S114" i="7"/>
  <c r="T135" i="7" s="1"/>
  <c r="S135" i="7"/>
  <c r="K113" i="7"/>
  <c r="L134" i="7" s="1"/>
  <c r="K134" i="7"/>
  <c r="Z116" i="7"/>
  <c r="AC116" i="7" s="1"/>
  <c r="BJ120" i="8"/>
  <c r="C115" i="8"/>
  <c r="D135" i="8" s="1"/>
  <c r="C135" i="8"/>
  <c r="AQ114" i="8"/>
  <c r="AR134" i="8" s="1"/>
  <c r="AQ134" i="8"/>
  <c r="L136" i="8"/>
  <c r="L133" i="8"/>
  <c r="C114" i="8"/>
  <c r="D134" i="8" s="1"/>
  <c r="C134" i="8"/>
  <c r="AI54" i="8"/>
  <c r="AH113" i="8" s="1"/>
  <c r="AI129" i="8"/>
  <c r="AI114" i="8"/>
  <c r="AJ134" i="8" s="1"/>
  <c r="AI134" i="8"/>
  <c r="AQ54" i="8"/>
  <c r="AI116" i="2"/>
  <c r="AL116" i="2" s="1"/>
  <c r="AJ133" i="2"/>
  <c r="AY85" i="2"/>
  <c r="BB90" i="2" s="1"/>
  <c r="BB95" i="2" s="1"/>
  <c r="AY95" i="2" s="1"/>
  <c r="BB100" i="2" s="1"/>
  <c r="BB118" i="2" s="1"/>
  <c r="AZ127" i="2"/>
  <c r="S113" i="7"/>
  <c r="T134" i="7" s="1"/>
  <c r="S53" i="7"/>
  <c r="V106" i="7"/>
  <c r="AA116" i="7"/>
  <c r="AD116" i="7" s="1"/>
  <c r="BB56" i="8"/>
  <c r="BA115" i="8" s="1"/>
  <c r="AY136" i="8" s="1"/>
  <c r="BB61" i="8"/>
  <c r="AY113" i="8"/>
  <c r="AZ133" i="8" s="1"/>
  <c r="AX117" i="8"/>
  <c r="BA117" i="8" s="1"/>
  <c r="AY26" i="2"/>
  <c r="BB31" i="2" s="1"/>
  <c r="BB36" i="2" s="1"/>
  <c r="AY36" i="2" s="1"/>
  <c r="BB41" i="2" s="1"/>
  <c r="BB59" i="2" s="1"/>
  <c r="AL119" i="2"/>
  <c r="AL114" i="2"/>
  <c r="AJ136" i="2" s="1"/>
  <c r="AQ116" i="2"/>
  <c r="AT116" i="2" s="1"/>
  <c r="AY112" i="2"/>
  <c r="AZ133" i="2" s="1"/>
  <c r="AX116" i="2"/>
  <c r="BA116" i="2" s="1"/>
  <c r="BB55" i="2"/>
  <c r="BA114" i="2" s="1"/>
  <c r="AY136" i="2" s="1"/>
  <c r="AP113" i="8"/>
  <c r="AQ133" i="8" s="1"/>
  <c r="C54" i="8"/>
  <c r="B113" i="8" s="1"/>
  <c r="C133" i="8" s="1"/>
  <c r="AH115" i="8"/>
  <c r="AQ115" i="8"/>
  <c r="AR135" i="8" s="1"/>
  <c r="AQ14" i="8"/>
  <c r="AT19" i="8" s="1"/>
  <c r="AI14" i="8"/>
  <c r="AL19" i="8" s="1"/>
  <c r="AI127" i="8" s="1"/>
  <c r="AQ74" i="8"/>
  <c r="AT79" i="8" s="1"/>
  <c r="C14" i="8"/>
  <c r="F19" i="8" s="1"/>
  <c r="C127" i="8" s="1"/>
  <c r="AI74" i="8"/>
  <c r="AL79" i="8" s="1"/>
  <c r="AL153" i="8"/>
  <c r="C74" i="8"/>
  <c r="F79" i="8" s="1"/>
  <c r="D127" i="8" s="1"/>
  <c r="AI58" i="8"/>
  <c r="AL58" i="8" s="1"/>
  <c r="AQ58" i="8"/>
  <c r="AT58" i="8" s="1"/>
  <c r="C14" i="7"/>
  <c r="F19" i="7" s="1"/>
  <c r="C73" i="7"/>
  <c r="F78" i="7" s="1"/>
  <c r="D127" i="7" s="1"/>
  <c r="C57" i="7"/>
  <c r="F57" i="7" s="1"/>
  <c r="F55" i="7" s="1"/>
  <c r="E114" i="7" s="1"/>
  <c r="C136" i="7" s="1"/>
  <c r="K73" i="7"/>
  <c r="N78" i="7" s="1"/>
  <c r="L127" i="7" s="1"/>
  <c r="S73" i="7"/>
  <c r="V78" i="7" s="1"/>
  <c r="T127" i="7" s="1"/>
  <c r="S14" i="7"/>
  <c r="V19" i="7" s="1"/>
  <c r="S127" i="7" s="1"/>
  <c r="K14" i="7"/>
  <c r="N19" i="7" s="1"/>
  <c r="K127" i="7" s="1"/>
  <c r="J112" i="7"/>
  <c r="K133" i="7" s="1"/>
  <c r="K57" i="7"/>
  <c r="N57" i="7" s="1"/>
  <c r="R112" i="7"/>
  <c r="S133" i="7" s="1"/>
  <c r="S57" i="7"/>
  <c r="V57" i="7" s="1"/>
  <c r="V55" i="7" s="1"/>
  <c r="U114" i="7" s="1"/>
  <c r="S136" i="7" s="1"/>
  <c r="B112" i="7"/>
  <c r="C133" i="7" s="1"/>
  <c r="AD106" i="2"/>
  <c r="V106" i="2"/>
  <c r="AD47" i="2"/>
  <c r="V47" i="2"/>
  <c r="F47" i="2"/>
  <c r="N47" i="2"/>
  <c r="AA90" i="2"/>
  <c r="AA78" i="2"/>
  <c r="AD68" i="2"/>
  <c r="AA68" i="2"/>
  <c r="Z57" i="2"/>
  <c r="AC57" i="2" s="1"/>
  <c r="AC55" i="2" s="1"/>
  <c r="Z136" i="2" s="1"/>
  <c r="AA55" i="2"/>
  <c r="Z114" i="2" s="1"/>
  <c r="AA135" i="2" s="1"/>
  <c r="AA54" i="2"/>
  <c r="Z113" i="2" s="1"/>
  <c r="AA134" i="2" s="1"/>
  <c r="AA31" i="2"/>
  <c r="AA53" i="2" s="1"/>
  <c r="Z112" i="2" s="1"/>
  <c r="AA133" i="2" s="1"/>
  <c r="AA19" i="2"/>
  <c r="AD9" i="2"/>
  <c r="AA9" i="2"/>
  <c r="S90" i="2"/>
  <c r="S78" i="2"/>
  <c r="V68" i="2"/>
  <c r="S68" i="2"/>
  <c r="R57" i="2"/>
  <c r="U57" i="2" s="1"/>
  <c r="U55" i="2" s="1"/>
  <c r="R136" i="2" s="1"/>
  <c r="S55" i="2"/>
  <c r="R114" i="2" s="1"/>
  <c r="S135" i="2" s="1"/>
  <c r="S54" i="2"/>
  <c r="R113" i="2" s="1"/>
  <c r="S134" i="2" s="1"/>
  <c r="S31" i="2"/>
  <c r="S53" i="2" s="1"/>
  <c r="R112" i="2" s="1"/>
  <c r="S133" i="2" s="1"/>
  <c r="S19" i="2"/>
  <c r="V9" i="2"/>
  <c r="S9" i="2"/>
  <c r="N106" i="2"/>
  <c r="K90" i="2"/>
  <c r="K78" i="2"/>
  <c r="N68" i="2"/>
  <c r="K68" i="2"/>
  <c r="J57" i="2"/>
  <c r="M57" i="2" s="1"/>
  <c r="M55" i="2" s="1"/>
  <c r="J136" i="2" s="1"/>
  <c r="K55" i="2"/>
  <c r="J114" i="2" s="1"/>
  <c r="K135" i="2" s="1"/>
  <c r="K54" i="2"/>
  <c r="J113" i="2" s="1"/>
  <c r="K134" i="2" s="1"/>
  <c r="K31" i="2"/>
  <c r="K53" i="2" s="1"/>
  <c r="J112" i="2" s="1"/>
  <c r="K133" i="2" s="1"/>
  <c r="K19" i="2"/>
  <c r="N9" i="2"/>
  <c r="K9" i="2"/>
  <c r="C54" i="2"/>
  <c r="B113" i="2" s="1"/>
  <c r="C55" i="2"/>
  <c r="B114" i="2" s="1"/>
  <c r="F106" i="2"/>
  <c r="C90" i="2"/>
  <c r="C78" i="2"/>
  <c r="F68" i="2"/>
  <c r="C68" i="2"/>
  <c r="C19" i="2"/>
  <c r="C9" i="2"/>
  <c r="C31" i="2"/>
  <c r="C53" i="2" s="1"/>
  <c r="B112" i="2" s="1"/>
  <c r="F9" i="2"/>
  <c r="C26" i="7" l="1"/>
  <c r="F31" i="7" s="1"/>
  <c r="F36" i="7" s="1"/>
  <c r="C36" i="7" s="1"/>
  <c r="F41" i="7" s="1"/>
  <c r="F59" i="7" s="1"/>
  <c r="C127" i="7"/>
  <c r="AQ127" i="8"/>
  <c r="AQ26" i="8"/>
  <c r="AI113" i="8"/>
  <c r="AJ133" i="8" s="1"/>
  <c r="AI133" i="8"/>
  <c r="AI86" i="8"/>
  <c r="AL91" i="8" s="1"/>
  <c r="AL96" i="8" s="1"/>
  <c r="AI96" i="8" s="1"/>
  <c r="AL101" i="8" s="1"/>
  <c r="AL119" i="8" s="1"/>
  <c r="AJ127" i="8"/>
  <c r="C58" i="8"/>
  <c r="F58" i="8" s="1"/>
  <c r="F56" i="8" s="1"/>
  <c r="E115" i="8" s="1"/>
  <c r="C136" i="8" s="1"/>
  <c r="AQ86" i="8"/>
  <c r="AT91" i="8" s="1"/>
  <c r="AT96" i="8" s="1"/>
  <c r="AQ96" i="8" s="1"/>
  <c r="AT101" i="8" s="1"/>
  <c r="AT119" i="8" s="1"/>
  <c r="AR127" i="8"/>
  <c r="AI115" i="8"/>
  <c r="AJ135" i="8" s="1"/>
  <c r="AI135" i="8"/>
  <c r="BB60" i="2"/>
  <c r="AD119" i="7"/>
  <c r="AD114" i="7"/>
  <c r="AB136" i="7" s="1"/>
  <c r="AT31" i="8"/>
  <c r="AT36" i="8" s="1"/>
  <c r="AQ36" i="8" s="1"/>
  <c r="AT41" i="8" s="1"/>
  <c r="AT60" i="8" s="1"/>
  <c r="AI26" i="8"/>
  <c r="AL31" i="8" s="1"/>
  <c r="AL36" i="8" s="1"/>
  <c r="AI36" i="8" s="1"/>
  <c r="AL41" i="8" s="1"/>
  <c r="AL60" i="8" s="1"/>
  <c r="AY117" i="8"/>
  <c r="BB117" i="8" s="1"/>
  <c r="K73" i="2"/>
  <c r="N78" i="2" s="1"/>
  <c r="L127" i="2" s="1"/>
  <c r="AT119" i="2"/>
  <c r="AT114" i="2"/>
  <c r="AR136" i="2" s="1"/>
  <c r="AY116" i="2"/>
  <c r="BB116" i="2" s="1"/>
  <c r="BB119" i="2" s="1"/>
  <c r="C134" i="2"/>
  <c r="C113" i="2"/>
  <c r="D134" i="2" s="1"/>
  <c r="AA113" i="2"/>
  <c r="AB134" i="2" s="1"/>
  <c r="C133" i="2"/>
  <c r="C112" i="2"/>
  <c r="D133" i="2" s="1"/>
  <c r="C135" i="2"/>
  <c r="C114" i="2"/>
  <c r="D135" i="2" s="1"/>
  <c r="S14" i="2"/>
  <c r="V19" i="2" s="1"/>
  <c r="S127" i="2" s="1"/>
  <c r="S114" i="2"/>
  <c r="T135" i="2" s="1"/>
  <c r="C73" i="2"/>
  <c r="F78" i="2" s="1"/>
  <c r="S113" i="2"/>
  <c r="T134" i="2" s="1"/>
  <c r="K113" i="2"/>
  <c r="L134" i="2" s="1"/>
  <c r="K14" i="2"/>
  <c r="N19" i="2" s="1"/>
  <c r="K127" i="2" s="1"/>
  <c r="K114" i="2"/>
  <c r="L135" i="2" s="1"/>
  <c r="S73" i="2"/>
  <c r="V78" i="2" s="1"/>
  <c r="T127" i="2" s="1"/>
  <c r="AA14" i="2"/>
  <c r="AD19" i="2" s="1"/>
  <c r="AA127" i="2" s="1"/>
  <c r="AA114" i="2"/>
  <c r="AB135" i="2" s="1"/>
  <c r="AA73" i="2"/>
  <c r="AD78" i="2" s="1"/>
  <c r="AB127" i="2" s="1"/>
  <c r="AQ113" i="8"/>
  <c r="AP117" i="8"/>
  <c r="AS117" i="8" s="1"/>
  <c r="C86" i="8"/>
  <c r="F91" i="8" s="1"/>
  <c r="F96" i="8" s="1"/>
  <c r="C96" i="8" s="1"/>
  <c r="F101" i="8" s="1"/>
  <c r="F119" i="8" s="1"/>
  <c r="C26" i="8"/>
  <c r="F31" i="8" s="1"/>
  <c r="F36" i="8" s="1"/>
  <c r="C36" i="8" s="1"/>
  <c r="F41" i="8" s="1"/>
  <c r="F60" i="8" s="1"/>
  <c r="AT56" i="8"/>
  <c r="AS115" i="8" s="1"/>
  <c r="AQ136" i="8" s="1"/>
  <c r="C113" i="8"/>
  <c r="D133" i="8" s="1"/>
  <c r="B117" i="8"/>
  <c r="E117" i="8" s="1"/>
  <c r="AL56" i="8"/>
  <c r="AK115" i="8" s="1"/>
  <c r="AI136" i="8" s="1"/>
  <c r="AH117" i="8"/>
  <c r="AK117" i="8" s="1"/>
  <c r="S85" i="7"/>
  <c r="V90" i="7" s="1"/>
  <c r="V95" i="7" s="1"/>
  <c r="S95" i="7" s="1"/>
  <c r="V100" i="7" s="1"/>
  <c r="V118" i="7" s="1"/>
  <c r="K85" i="7"/>
  <c r="N90" i="7" s="1"/>
  <c r="N95" i="7" s="1"/>
  <c r="K95" i="7" s="1"/>
  <c r="N100" i="7" s="1"/>
  <c r="N118" i="7" s="1"/>
  <c r="S26" i="7"/>
  <c r="V31" i="7" s="1"/>
  <c r="V36" i="7" s="1"/>
  <c r="S36" i="7" s="1"/>
  <c r="K26" i="7"/>
  <c r="N31" i="7" s="1"/>
  <c r="N36" i="7" s="1"/>
  <c r="K36" i="7" s="1"/>
  <c r="N41" i="7" s="1"/>
  <c r="N59" i="7" s="1"/>
  <c r="F60" i="7"/>
  <c r="C85" i="7"/>
  <c r="F90" i="7" s="1"/>
  <c r="F95" i="7" s="1"/>
  <c r="C95" i="7" s="1"/>
  <c r="F100" i="7" s="1"/>
  <c r="F118" i="7" s="1"/>
  <c r="N55" i="7"/>
  <c r="M114" i="7" s="1"/>
  <c r="K136" i="7" s="1"/>
  <c r="C112" i="7"/>
  <c r="D133" i="7" s="1"/>
  <c r="B116" i="7"/>
  <c r="E116" i="7" s="1"/>
  <c r="R116" i="7"/>
  <c r="U116" i="7" s="1"/>
  <c r="S112" i="7"/>
  <c r="T133" i="7" s="1"/>
  <c r="J116" i="7"/>
  <c r="M116" i="7" s="1"/>
  <c r="K112" i="7"/>
  <c r="L133" i="7" s="1"/>
  <c r="Z116" i="2"/>
  <c r="AC116" i="2" s="1"/>
  <c r="AA112" i="2"/>
  <c r="AB133" i="2" s="1"/>
  <c r="AA57" i="2"/>
  <c r="AD57" i="2" s="1"/>
  <c r="R116" i="2"/>
  <c r="U116" i="2" s="1"/>
  <c r="S112" i="2"/>
  <c r="T133" i="2" s="1"/>
  <c r="S57" i="2"/>
  <c r="V57" i="2" s="1"/>
  <c r="J116" i="2"/>
  <c r="M116" i="2" s="1"/>
  <c r="K112" i="2"/>
  <c r="L133" i="2" s="1"/>
  <c r="K57" i="2"/>
  <c r="N57" i="2" s="1"/>
  <c r="B116" i="2"/>
  <c r="E116" i="2" s="1"/>
  <c r="C14" i="2"/>
  <c r="F19" i="2" s="1"/>
  <c r="AT61" i="8" l="1"/>
  <c r="AQ117" i="8"/>
  <c r="AT117" i="8" s="1"/>
  <c r="AT115" i="8" s="1"/>
  <c r="AR136" i="8" s="1"/>
  <c r="AR133" i="8"/>
  <c r="K85" i="2"/>
  <c r="N90" i="2" s="1"/>
  <c r="N95" i="2" s="1"/>
  <c r="K95" i="2" s="1"/>
  <c r="N100" i="2" s="1"/>
  <c r="N118" i="2" s="1"/>
  <c r="N60" i="7"/>
  <c r="V41" i="7"/>
  <c r="V59" i="7" s="1"/>
  <c r="V60" i="7"/>
  <c r="BB120" i="8"/>
  <c r="BB115" i="8"/>
  <c r="AZ136" i="8" s="1"/>
  <c r="C116" i="2"/>
  <c r="F116" i="2" s="1"/>
  <c r="F114" i="2" s="1"/>
  <c r="D136" i="2" s="1"/>
  <c r="BB114" i="2"/>
  <c r="AZ136" i="2" s="1"/>
  <c r="C85" i="2"/>
  <c r="F90" i="2" s="1"/>
  <c r="F95" i="2" s="1"/>
  <c r="C95" i="2" s="1"/>
  <c r="F100" i="2" s="1"/>
  <c r="F118" i="2" s="1"/>
  <c r="D127" i="2"/>
  <c r="AA85" i="2"/>
  <c r="AD90" i="2" s="1"/>
  <c r="AD95" i="2" s="1"/>
  <c r="AA95" i="2" s="1"/>
  <c r="AD100" i="2" s="1"/>
  <c r="AD118" i="2" s="1"/>
  <c r="S85" i="2"/>
  <c r="V90" i="2" s="1"/>
  <c r="V95" i="2" s="1"/>
  <c r="S95" i="2" s="1"/>
  <c r="V100" i="2" s="1"/>
  <c r="V118" i="2" s="1"/>
  <c r="S26" i="2"/>
  <c r="V31" i="2" s="1"/>
  <c r="V36" i="2" s="1"/>
  <c r="S36" i="2" s="1"/>
  <c r="V41" i="2" s="1"/>
  <c r="V59" i="2" s="1"/>
  <c r="AA116" i="2"/>
  <c r="AD116" i="2" s="1"/>
  <c r="AA26" i="2"/>
  <c r="AD31" i="2" s="1"/>
  <c r="AD36" i="2" s="1"/>
  <c r="AA36" i="2" s="1"/>
  <c r="AD41" i="2" s="1"/>
  <c r="AD59" i="2" s="1"/>
  <c r="K26" i="2"/>
  <c r="N31" i="2" s="1"/>
  <c r="N36" i="2" s="1"/>
  <c r="K36" i="2" s="1"/>
  <c r="N41" i="2" s="1"/>
  <c r="N59" i="2" s="1"/>
  <c r="S116" i="2"/>
  <c r="V116" i="2" s="1"/>
  <c r="C26" i="2"/>
  <c r="F31" i="2" s="1"/>
  <c r="F36" i="2" s="1"/>
  <c r="C36" i="2" s="1"/>
  <c r="F41" i="2" s="1"/>
  <c r="F59" i="2" s="1"/>
  <c r="C127" i="2"/>
  <c r="K116" i="2"/>
  <c r="N116" i="2" s="1"/>
  <c r="AT120" i="8"/>
  <c r="AL61" i="8"/>
  <c r="AI117" i="8"/>
  <c r="AL117" i="8" s="1"/>
  <c r="AL120" i="8" s="1"/>
  <c r="F61" i="8"/>
  <c r="C117" i="8"/>
  <c r="F117" i="8" s="1"/>
  <c r="F120" i="8" s="1"/>
  <c r="K116" i="7"/>
  <c r="N116" i="7" s="1"/>
  <c r="N119" i="7" s="1"/>
  <c r="S116" i="7"/>
  <c r="V116" i="7" s="1"/>
  <c r="V114" i="7" s="1"/>
  <c r="T136" i="7" s="1"/>
  <c r="C116" i="7"/>
  <c r="F116" i="7" s="1"/>
  <c r="F119" i="7" s="1"/>
  <c r="AD55" i="2"/>
  <c r="AC114" i="2" s="1"/>
  <c r="AA136" i="2" s="1"/>
  <c r="V55" i="2"/>
  <c r="U114" i="2" s="1"/>
  <c r="S136" i="2" s="1"/>
  <c r="N55" i="2"/>
  <c r="M114" i="2" s="1"/>
  <c r="K136" i="2" s="1"/>
  <c r="N119" i="2" l="1"/>
  <c r="AD60" i="2"/>
  <c r="V119" i="2"/>
  <c r="AD119" i="2"/>
  <c r="N60" i="2"/>
  <c r="AD114" i="2"/>
  <c r="AB136" i="2" s="1"/>
  <c r="F119" i="2"/>
  <c r="V60" i="2"/>
  <c r="N114" i="7"/>
  <c r="L136" i="7" s="1"/>
  <c r="N114" i="2"/>
  <c r="L136" i="2" s="1"/>
  <c r="V114" i="2"/>
  <c r="T136" i="2" s="1"/>
  <c r="AL115" i="8"/>
  <c r="AJ136" i="8" s="1"/>
  <c r="F115" i="8"/>
  <c r="D136" i="8" s="1"/>
  <c r="F114" i="7"/>
  <c r="D136" i="7" s="1"/>
  <c r="V119" i="7"/>
  <c r="C57" i="2" l="1"/>
  <c r="F57" i="2" s="1"/>
  <c r="B57" i="2"/>
  <c r="E57" i="2" s="1"/>
  <c r="E55" i="2" s="1"/>
  <c r="B136" i="2" s="1"/>
  <c r="F55" i="2" l="1"/>
  <c r="E114" i="2" s="1"/>
  <c r="C136" i="2" s="1"/>
  <c r="F60" i="2"/>
  <c r="I9" i="5" l="1"/>
  <c r="AB153" i="2"/>
  <c r="AA153" i="2"/>
  <c r="Z153" i="2"/>
  <c r="AD153" i="2" l="1"/>
  <c r="AS15" i="1" l="1"/>
  <c r="AT15" i="1"/>
  <c r="AT17" i="1" s="1"/>
  <c r="AT22" i="1" s="1"/>
  <c r="AU15" i="1"/>
  <c r="AU17" i="1" s="1"/>
  <c r="AU22" i="1" s="1"/>
  <c r="AV15" i="1"/>
  <c r="AV17" i="1" s="1"/>
  <c r="AV22" i="1" s="1"/>
  <c r="AS17" i="1"/>
  <c r="AS22" i="1" s="1"/>
  <c r="AV40" i="1"/>
  <c r="AU40" i="1"/>
  <c r="AT40" i="1"/>
  <c r="AR40" i="1" s="1"/>
  <c r="AS40" i="1"/>
  <c r="AS23" i="1" l="1"/>
  <c r="AS41" i="1"/>
  <c r="AU41" i="1"/>
  <c r="AV41" i="1"/>
  <c r="AT41" i="1"/>
  <c r="AT27" i="1" l="1"/>
  <c r="AT28" i="1"/>
  <c r="AT30" i="1" s="1"/>
  <c r="AT23" i="1"/>
  <c r="AV27" i="1"/>
  <c r="AV28" i="1"/>
  <c r="AR41" i="1"/>
  <c r="AU27" i="1"/>
  <c r="AU28" i="1"/>
  <c r="AU30" i="1" s="1"/>
  <c r="AU23" i="1"/>
  <c r="AV23" i="1"/>
  <c r="AV30" i="1" l="1"/>
  <c r="AS27" i="1"/>
  <c r="AS30" i="1" s="1"/>
  <c r="AS28" i="1" s="1"/>
  <c r="AL15" i="1" l="1"/>
  <c r="AM15" i="1"/>
  <c r="AM17" i="1" s="1"/>
  <c r="AM22" i="1" s="1"/>
  <c r="AN15" i="1"/>
  <c r="AK15" i="1"/>
  <c r="AK17" i="1" s="1"/>
  <c r="AK22" i="1" s="1"/>
  <c r="Y40" i="1"/>
  <c r="X40" i="1"/>
  <c r="W40" i="1"/>
  <c r="V40" i="1"/>
  <c r="Y23" i="1"/>
  <c r="X23" i="1"/>
  <c r="V23" i="1"/>
  <c r="Y15" i="1"/>
  <c r="Y17" i="1" s="1"/>
  <c r="Y18" i="1" s="1"/>
  <c r="X15" i="1"/>
  <c r="X17" i="1" s="1"/>
  <c r="X18" i="1" s="1"/>
  <c r="W15" i="1"/>
  <c r="W17" i="1" s="1"/>
  <c r="W18" i="1" s="1"/>
  <c r="V15" i="1"/>
  <c r="V17" i="1" s="1"/>
  <c r="V18" i="1" s="1"/>
  <c r="V22" i="1" s="1"/>
  <c r="AN40" i="1"/>
  <c r="AM40" i="1"/>
  <c r="AL40" i="1"/>
  <c r="AK40" i="1"/>
  <c r="AN17" i="1"/>
  <c r="AN22" i="1" s="1"/>
  <c r="AL17" i="1"/>
  <c r="AL22" i="1" s="1"/>
  <c r="AD15" i="1"/>
  <c r="AE15" i="1"/>
  <c r="AF15" i="1"/>
  <c r="AC15" i="1"/>
  <c r="V41" i="1" l="1"/>
  <c r="U40" i="1"/>
  <c r="X22" i="1"/>
  <c r="X29" i="1"/>
  <c r="X30" i="1" s="1"/>
  <c r="X27" i="1"/>
  <c r="Y22" i="1"/>
  <c r="Y41" i="1" s="1"/>
  <c r="Y29" i="1"/>
  <c r="Y27" i="1"/>
  <c r="W29" i="1"/>
  <c r="W27" i="1"/>
  <c r="W22" i="1"/>
  <c r="W41" i="1" s="1"/>
  <c r="X41" i="1"/>
  <c r="AK41" i="1"/>
  <c r="AL41" i="1"/>
  <c r="AM41" i="1"/>
  <c r="AN41" i="1"/>
  <c r="AJ40" i="1"/>
  <c r="AE40" i="1"/>
  <c r="AD40" i="1"/>
  <c r="Q40" i="1"/>
  <c r="P40" i="1"/>
  <c r="AF40" i="1"/>
  <c r="AC40" i="1"/>
  <c r="R40" i="1"/>
  <c r="O40" i="1"/>
  <c r="Y30" i="1" l="1"/>
  <c r="W30" i="1"/>
  <c r="AK23" i="1"/>
  <c r="U41" i="1"/>
  <c r="V27" i="1"/>
  <c r="V30" i="1" s="1"/>
  <c r="V29" i="1" s="1"/>
  <c r="AM28" i="1"/>
  <c r="AM27" i="1"/>
  <c r="AM23" i="1"/>
  <c r="AN28" i="1"/>
  <c r="AN27" i="1"/>
  <c r="AN23" i="1"/>
  <c r="AJ41" i="1"/>
  <c r="AL28" i="1"/>
  <c r="AL27" i="1"/>
  <c r="AL23" i="1"/>
  <c r="H20" i="1"/>
  <c r="J20" i="1"/>
  <c r="K20" i="1"/>
  <c r="AL30" i="1" l="1"/>
  <c r="AN30" i="1"/>
  <c r="AK27" i="1"/>
  <c r="AK30" i="1" s="1"/>
  <c r="AK28" i="1" s="1"/>
  <c r="AM30" i="1"/>
  <c r="R23" i="1"/>
  <c r="Q23" i="1"/>
  <c r="O23" i="1"/>
  <c r="AE17" i="1"/>
  <c r="AD17" i="1"/>
  <c r="AC17" i="1"/>
  <c r="AC18" i="1" s="1"/>
  <c r="R15" i="1"/>
  <c r="Q15" i="1"/>
  <c r="Q17" i="1" s="1"/>
  <c r="Q18" i="1" s="1"/>
  <c r="P15" i="1"/>
  <c r="P17" i="1" s="1"/>
  <c r="P18" i="1" s="1"/>
  <c r="O15" i="1"/>
  <c r="O17" i="1" s="1"/>
  <c r="O18" i="1" s="1"/>
  <c r="K15" i="1"/>
  <c r="K22" i="1" s="1"/>
  <c r="K40" i="1" s="1"/>
  <c r="K41" i="1" s="1"/>
  <c r="J15" i="1"/>
  <c r="J22" i="1" s="1"/>
  <c r="J40" i="1" s="1"/>
  <c r="J41" i="1" s="1"/>
  <c r="I15" i="1"/>
  <c r="I17" i="1" s="1"/>
  <c r="H15" i="1"/>
  <c r="H22" i="1" s="1"/>
  <c r="AF17" i="1"/>
  <c r="K29" i="1"/>
  <c r="J29" i="1"/>
  <c r="I29" i="1"/>
  <c r="K27" i="1"/>
  <c r="J27" i="1"/>
  <c r="I27" i="1"/>
  <c r="I40" i="1"/>
  <c r="I41" i="1" s="1"/>
  <c r="K17" i="1"/>
  <c r="R17" i="1"/>
  <c r="R18" i="1" s="1"/>
  <c r="AC22" i="1" l="1"/>
  <c r="AC23" i="1"/>
  <c r="AD22" i="1"/>
  <c r="AD18" i="1"/>
  <c r="AE22" i="1"/>
  <c r="AE18" i="1"/>
  <c r="AF22" i="1"/>
  <c r="AF41" i="1" s="1"/>
  <c r="AF18" i="1"/>
  <c r="AF23" i="1" s="1"/>
  <c r="R27" i="1"/>
  <c r="R22" i="1"/>
  <c r="R41" i="1" s="1"/>
  <c r="H40" i="1"/>
  <c r="H41" i="1" s="1"/>
  <c r="G41" i="1" s="1"/>
  <c r="O22" i="1"/>
  <c r="O41" i="1" s="1"/>
  <c r="P27" i="1"/>
  <c r="P22" i="1"/>
  <c r="P41" i="1" s="1"/>
  <c r="Q27" i="1"/>
  <c r="Q22" i="1"/>
  <c r="Q41" i="1" s="1"/>
  <c r="AE41" i="1"/>
  <c r="H17" i="1"/>
  <c r="J17" i="1"/>
  <c r="P29" i="1"/>
  <c r="Q29" i="1"/>
  <c r="AB40" i="1"/>
  <c r="R29" i="1"/>
  <c r="AD23" i="1" l="1"/>
  <c r="G40" i="1"/>
  <c r="Q30" i="1"/>
  <c r="AD41" i="1"/>
  <c r="AE27" i="1"/>
  <c r="AE28" i="1"/>
  <c r="AE30" i="1" s="1"/>
  <c r="AE23" i="1"/>
  <c r="AF27" i="1"/>
  <c r="AF28" i="1"/>
  <c r="AD27" i="1"/>
  <c r="AD28" i="1"/>
  <c r="R30" i="1"/>
  <c r="O27" i="1"/>
  <c r="P30" i="1"/>
  <c r="N40" i="1"/>
  <c r="AC41" i="1"/>
  <c r="AB41" i="1" s="1"/>
  <c r="AC27" i="1" l="1"/>
  <c r="AC30" i="1" s="1"/>
  <c r="AC28" i="1" s="1"/>
  <c r="AF30" i="1"/>
  <c r="AD30" i="1"/>
  <c r="O30" i="1"/>
  <c r="O29" i="1" s="1"/>
  <c r="N41" i="1"/>
</calcChain>
</file>

<file path=xl/sharedStrings.xml><?xml version="1.0" encoding="utf-8"?>
<sst xmlns="http://schemas.openxmlformats.org/spreadsheetml/2006/main" count="3291" uniqueCount="192">
  <si>
    <t>Google</t>
  </si>
  <si>
    <t>Explicit purchase of OP</t>
  </si>
  <si>
    <t>Survey Company</t>
  </si>
  <si>
    <t>Credit card company</t>
  </si>
  <si>
    <t>GNIP</t>
  </si>
  <si>
    <t xml:space="preserve">Cost of collecting, recordin and organizing OP that are publically available </t>
  </si>
  <si>
    <t xml:space="preserve">Cost of collecting, recordin and organizing OP that are exchanged for free services </t>
  </si>
  <si>
    <t xml:space="preserve">Cost of collecting, recordin and organizing OP that are explicilty purchased </t>
  </si>
  <si>
    <t xml:space="preserve">Cost of collecting, recordin and organizing OP that are a by product of production  </t>
  </si>
  <si>
    <t>Sum of actual transactions related to creating data</t>
  </si>
  <si>
    <t>OVC</t>
  </si>
  <si>
    <t>Purchase on non-produced asset</t>
  </si>
  <si>
    <t xml:space="preserve">Sale/purchase of a produced asset </t>
  </si>
  <si>
    <t xml:space="preserve">Revaluation </t>
  </si>
  <si>
    <t>Advertising output</t>
  </si>
  <si>
    <t>Consultancy</t>
  </si>
  <si>
    <t>Financial Services</t>
  </si>
  <si>
    <t xml:space="preserve">Final ouput </t>
  </si>
  <si>
    <t xml:space="preserve">Other intermediate consumption </t>
  </si>
  <si>
    <t>GVA</t>
  </si>
  <si>
    <t>Total GDP</t>
  </si>
  <si>
    <t>Productive output (GFCF)</t>
  </si>
  <si>
    <t>return on investment</t>
  </si>
  <si>
    <t>Total GVA</t>
  </si>
  <si>
    <t xml:space="preserve">Production Account </t>
  </si>
  <si>
    <t>Total</t>
  </si>
  <si>
    <t>OVC / revaluation</t>
  </si>
  <si>
    <t>Calculation of GDP</t>
  </si>
  <si>
    <t>Final Output - Other intermediate consumption - Intermediate consumption related to Data</t>
  </si>
  <si>
    <t xml:space="preserve">Explicit renumeration to individuals in exchange for providing OP or access to OPs </t>
  </si>
  <si>
    <t>Cost of turning the collected OPs into data</t>
  </si>
  <si>
    <t>return on investment (+ X%)</t>
  </si>
  <si>
    <t>sale of databases to Google for X% mark up on value of asset</t>
  </si>
  <si>
    <t xml:space="preserve">Additional mark-up that data producing firms place on the value of the asset, representing expected future returns </t>
  </si>
  <si>
    <t>Market value of asset</t>
  </si>
  <si>
    <t>Intermediate consumption related to data</t>
  </si>
  <si>
    <t>Rent paid for accessing non-produced asset</t>
  </si>
  <si>
    <t>Intermediate consumption unrelated to data used to create final output</t>
  </si>
  <si>
    <t>Calculated as the difference between the market value of the asset and the productive output used to create it</t>
  </si>
  <si>
    <t>Other Volume Changes</t>
  </si>
  <si>
    <t>Mark up on original market value of asset, once sold to google</t>
  </si>
  <si>
    <t xml:space="preserve">Additional revalution/OVC once google is able to access all databases. </t>
  </si>
  <si>
    <t>Balance sheet (new market value of combined database for Google)</t>
  </si>
  <si>
    <t>Sale of database</t>
  </si>
  <si>
    <t>Discription of rows</t>
  </si>
  <si>
    <t>Total expenditure related to data (treated as intermediate consumption in the current scenario, as GFCF in proposals)</t>
  </si>
  <si>
    <t>Green cells are dependent on other cells</t>
  </si>
  <si>
    <t>Blue cells allow for changes to rates of investment, market values, revaluation rates</t>
  </si>
  <si>
    <t>Sum of actual transactions related to creating data - excluding intrinsic</t>
  </si>
  <si>
    <t>Capital services from Software asset providing free services</t>
  </si>
  <si>
    <t xml:space="preserve">Captal service from the Free digital platform asset. </t>
  </si>
  <si>
    <t>Payment of Rent in exchange for observing phenomena</t>
  </si>
  <si>
    <t>Starting point is sum of cost as per alternative method but imputed amount for return on investment is reduced in order to produce an imputed amount as non-produced.</t>
  </si>
  <si>
    <t>Starting point is calculating the sum of cost, incorporating only expenditures in collecting / recording and organising - Other expenditure gets added on top as non produced</t>
  </si>
  <si>
    <t xml:space="preserve">Starting point is estimating total value of complete data asset (row 17). Sum of cost, including the cost of aquiring OP, is removed from this and treated as productive; Non-Produced components are counted as the residual </t>
  </si>
  <si>
    <t>Value of the asset is sum of costs + ROI, Example includes a one off explicit payment made to households</t>
  </si>
  <si>
    <t>Value of the asset is sum of costs + ROI, example includes an ongoing explicit payment made to households</t>
  </si>
  <si>
    <t>1) Current</t>
  </si>
  <si>
    <t>2) Sum of cost asset - (all produced)</t>
  </si>
  <si>
    <t>3) Sum of cost asset - (all produced)</t>
  </si>
  <si>
    <t>4) Sum of cost - (Mix of produced and non-produced)</t>
  </si>
  <si>
    <t>5) Sum of cost - (Mix of produced and non-produced)</t>
  </si>
  <si>
    <t>6) Sum of cost - (Mix of produced and non-produced)</t>
  </si>
  <si>
    <t>Resources</t>
  </si>
  <si>
    <t>Uses</t>
  </si>
  <si>
    <t>Production Account</t>
  </si>
  <si>
    <t>Generation of Income account</t>
  </si>
  <si>
    <t xml:space="preserve">Capital Account </t>
  </si>
  <si>
    <t>Current treatment - no capitalisation of database</t>
  </si>
  <si>
    <t xml:space="preserve">Change in Assets </t>
  </si>
  <si>
    <t>GFCF</t>
  </si>
  <si>
    <t>COE</t>
  </si>
  <si>
    <t>YEAR T</t>
  </si>
  <si>
    <t>YEAR T + 1</t>
  </si>
  <si>
    <t>Other changes in volume account</t>
  </si>
  <si>
    <t>JML &amp; Co</t>
  </si>
  <si>
    <t xml:space="preserve">GVA </t>
  </si>
  <si>
    <t>Stock of Produced assets</t>
  </si>
  <si>
    <t xml:space="preserve">Stock of non produced assets </t>
  </si>
  <si>
    <t>Non-produced non-financial assets</t>
  </si>
  <si>
    <t xml:space="preserve">Intermediate consumption </t>
  </si>
  <si>
    <t>Produced non-financial assets</t>
  </si>
  <si>
    <t>PVDV holdings</t>
  </si>
  <si>
    <t>Net worth</t>
  </si>
  <si>
    <t>End Year T</t>
  </si>
  <si>
    <t>End Year T + 1</t>
  </si>
  <si>
    <t>PVDV</t>
  </si>
  <si>
    <t>Advertising revenue</t>
  </si>
  <si>
    <t>Software asset</t>
  </si>
  <si>
    <t>End of T - 1</t>
  </si>
  <si>
    <t xml:space="preserve">intemrediate consumption </t>
  </si>
  <si>
    <t>New data asset</t>
  </si>
  <si>
    <t>End of year T + 1</t>
  </si>
  <si>
    <t>1999 - 10</t>
  </si>
  <si>
    <t>Direct costs of data asset</t>
  </si>
  <si>
    <t>Intermediate consumption</t>
  </si>
  <si>
    <t>Compensation of employees</t>
  </si>
  <si>
    <t>Indirect costs of data asset</t>
  </si>
  <si>
    <t>Net present value of new data asset</t>
  </si>
  <si>
    <t>Additional cash flow of 50 a year for four years. Using a discount rate of 9%</t>
  </si>
  <si>
    <t>1/2 intermediate consumption of running software</t>
  </si>
  <si>
    <t>1/2 compensation of employees for running software</t>
  </si>
  <si>
    <t>1/2 Proportion of COFC of software asset</t>
  </si>
  <si>
    <t>1/2 Proportion net return to capital asset (6% of 100)</t>
  </si>
  <si>
    <t>Additional profit</t>
  </si>
  <si>
    <t xml:space="preserve">discount rate </t>
  </si>
  <si>
    <t xml:space="preserve">additional value </t>
  </si>
  <si>
    <t xml:space="preserve">Total value </t>
  </si>
  <si>
    <t>Year 1</t>
  </si>
  <si>
    <t>year 2</t>
  </si>
  <si>
    <t>year 3</t>
  </si>
  <si>
    <t>Payment made to focus group</t>
  </si>
  <si>
    <t xml:space="preserve">COFC per year </t>
  </si>
  <si>
    <t>Total COE</t>
  </si>
  <si>
    <t>Advertising revenue per year</t>
  </si>
  <si>
    <t>End of T</t>
  </si>
  <si>
    <t>End of T + 1</t>
  </si>
  <si>
    <t>Direct costs of data asset (excluding payment for observations</t>
  </si>
  <si>
    <t xml:space="preserve">JZB </t>
  </si>
  <si>
    <t>?</t>
  </si>
  <si>
    <t xml:space="preserve">? </t>
  </si>
  <si>
    <t>Consulting revenue per year</t>
  </si>
  <si>
    <t>JZB Pty Ltd.</t>
  </si>
  <si>
    <t>Balance sheets</t>
  </si>
  <si>
    <t>Change in Liabilities and Net Worth</t>
  </si>
  <si>
    <t>Financial assets (cash)</t>
  </si>
  <si>
    <t>Total assets</t>
  </si>
  <si>
    <t>Liabilities</t>
  </si>
  <si>
    <t>Total liabilites and net worth</t>
  </si>
  <si>
    <t>Output</t>
  </si>
  <si>
    <t>- advertising</t>
  </si>
  <si>
    <t>- GFCF (data asset)</t>
  </si>
  <si>
    <t>Gross Value Added</t>
  </si>
  <si>
    <t>Consumption of fixed capital</t>
  </si>
  <si>
    <t>Net operating surplus = Net saving</t>
  </si>
  <si>
    <t>Changes in NW due to S&amp;CT</t>
  </si>
  <si>
    <t>Acquisition of non-finanacal assets</t>
  </si>
  <si>
    <t>- produced assets</t>
  </si>
  <si>
    <t>- non-produced assets</t>
  </si>
  <si>
    <t>Financial Account</t>
  </si>
  <si>
    <t>Net Lending/Net Borrowing</t>
  </si>
  <si>
    <t>Changes in assets</t>
  </si>
  <si>
    <t>Changes in Liabilities</t>
  </si>
  <si>
    <t>Depreciation of non-produced assets</t>
  </si>
  <si>
    <t>Cash</t>
  </si>
  <si>
    <t>Changes in NW due to OCV</t>
  </si>
  <si>
    <t>- input advertising (operational)</t>
  </si>
  <si>
    <t>- input advertising (running software)</t>
  </si>
  <si>
    <t>- input data asset</t>
  </si>
  <si>
    <t>Emergence of non-produced assets</t>
  </si>
  <si>
    <t>Acquisition of non-financial assets</t>
  </si>
  <si>
    <t>Check 1</t>
  </si>
  <si>
    <t>Check 2</t>
  </si>
  <si>
    <t>JML &amp; CO</t>
  </si>
  <si>
    <t>Financial assets</t>
  </si>
  <si>
    <t>- input consulting (operational)</t>
  </si>
  <si>
    <t>- input Consulting (operational)</t>
  </si>
  <si>
    <t>Depletion of non-produced assets</t>
  </si>
  <si>
    <t>COFC of produced assets</t>
  </si>
  <si>
    <t>\</t>
  </si>
  <si>
    <t>Revaluation of assets</t>
  </si>
  <si>
    <t>Changes in NW due to OCV &amp; Reval</t>
  </si>
  <si>
    <t>- consulting</t>
  </si>
  <si>
    <t xml:space="preserve">JZB Pty. Ltd. </t>
  </si>
  <si>
    <t>- Payment in exchange for receipts</t>
  </si>
  <si>
    <t xml:space="preserve">Rent paid to households for access to non-produced assets </t>
  </si>
  <si>
    <t>End Year T-1</t>
  </si>
  <si>
    <t>Year T</t>
  </si>
  <si>
    <t>Year T + 1</t>
  </si>
  <si>
    <t>OCV-Emergence of non-produced assets</t>
  </si>
  <si>
    <t>OCV-Depletion of non-produced assets</t>
  </si>
  <si>
    <t>- input retail (operational)</t>
  </si>
  <si>
    <t>- Retail</t>
  </si>
  <si>
    <t>v</t>
  </si>
  <si>
    <t>Not Applicable due to no explicit payment taking place</t>
  </si>
  <si>
    <t>1a) Valued using sum-of-costs, recording and processing costs only as GFCF</t>
  </si>
  <si>
    <t>2a) Valued using NPV, entire data asset as produced</t>
  </si>
  <si>
    <t>1d) Valued using sum-of-costs, recording and processing costs and OP procurement costs as GFCF</t>
  </si>
  <si>
    <t>2c) Valued using NPV, recording and processing costs and OP procurement costs as produced, non-produced component as residual</t>
  </si>
  <si>
    <t>2c) Valued using NPV, recording and processing costs and OP procurement costs as GFCF, non-produced component as residual</t>
  </si>
  <si>
    <t>2b) Valued using NPV, recording and processing costs as GFCF, OP procurement costs as non-produced component.</t>
  </si>
  <si>
    <t>2a) Valued using NPV, entire data asset as GFCF</t>
  </si>
  <si>
    <t>1b) Valued using sum-of-costs, recording and processing costs only as GFCF; recording OP procurement costs as non-produced asset, payment to household is purchase of non-produced asset</t>
  </si>
  <si>
    <t>1c) Valued using sum-of-costs, recording and processing costs as GFCF; OP procurement costs as non-produced component, payment to household is rent</t>
  </si>
  <si>
    <t>2b) Valued using NPV, recording and processing costs as GFCF, OP procurement costs as non-produced component. Payment to household is purchase of non-produced asset</t>
  </si>
  <si>
    <t>2d) Valued using NPV, OP procurement costs equal non-produced component, GFCF as residual. Payment to household is purchase of non-produced asset</t>
  </si>
  <si>
    <t>2d) Valued using NPV, OP procurement costs as non-produced component, GFCF as residual</t>
  </si>
  <si>
    <t>1a) Valued using sum-of-cost, recording and processing costs as GFCF</t>
  </si>
  <si>
    <t>2a) Valued using NPV, entire asset as GFCF</t>
  </si>
  <si>
    <t>2b) Valued using NPV, recording and processing costs as GFCF, non-produced component as residual</t>
  </si>
  <si>
    <t>1b) Valued using sum-of-costs, recording and processing costs only as GFCF; OP procurement costs as non-produced asset</t>
  </si>
  <si>
    <t>2d) Valued using NPV, OP procurement costs as non-produced component, GFCF as residual. Payment to household is purchase of non-produced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</si>
</sst>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rgb="FF00B05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1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1" fillId="7" borderId="0" xfId="0" applyNumberFormat="1" applyFont="1" applyFill="1" applyAlignment="1">
      <alignment vertical="center"/>
    </xf>
    <xf numFmtId="1" fontId="0" fillId="7" borderId="0" xfId="0" applyNumberFormat="1" applyFill="1" applyAlignment="1">
      <alignment vertical="center"/>
    </xf>
    <xf numFmtId="1" fontId="1" fillId="7" borderId="0" xfId="0" quotePrefix="1" applyNumberFormat="1" applyFont="1" applyFill="1" applyAlignment="1">
      <alignment vertical="center"/>
    </xf>
    <xf numFmtId="1" fontId="1" fillId="7" borderId="0" xfId="0" applyNumberFormat="1" applyFont="1" applyFill="1" applyBorder="1" applyAlignment="1">
      <alignment vertical="center" wrapText="1"/>
    </xf>
    <xf numFmtId="1" fontId="1" fillId="7" borderId="0" xfId="0" applyNumberFormat="1" applyFont="1" applyFill="1" applyAlignment="1">
      <alignment horizontal="left" vertical="center"/>
    </xf>
    <xf numFmtId="1" fontId="0" fillId="7" borderId="0" xfId="0" quotePrefix="1" applyNumberFormat="1" applyFill="1" applyAlignment="1">
      <alignment vertical="center" wrapText="1"/>
    </xf>
    <xf numFmtId="1" fontId="1" fillId="7" borderId="0" xfId="0" applyNumberFormat="1" applyFont="1" applyFill="1" applyBorder="1" applyAlignment="1">
      <alignment vertical="center"/>
    </xf>
    <xf numFmtId="1" fontId="0" fillId="7" borderId="0" xfId="0" quotePrefix="1" applyNumberFormat="1" applyFill="1" applyAlignment="1">
      <alignment vertical="center"/>
    </xf>
    <xf numFmtId="1" fontId="0" fillId="7" borderId="0" xfId="0" applyNumberFormat="1" applyFill="1" applyBorder="1" applyAlignment="1">
      <alignment vertical="center" wrapText="1"/>
    </xf>
    <xf numFmtId="1" fontId="1" fillId="7" borderId="0" xfId="0" quotePrefix="1" applyNumberFormat="1" applyFont="1" applyFill="1" applyBorder="1" applyAlignment="1">
      <alignment vertical="center"/>
    </xf>
    <xf numFmtId="1" fontId="1" fillId="7" borderId="21" xfId="0" applyNumberFormat="1" applyFont="1" applyFill="1" applyBorder="1" applyAlignment="1">
      <alignment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10" fillId="7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1" fontId="11" fillId="7" borderId="0" xfId="0" applyNumberFormat="1" applyFont="1" applyFill="1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0" fillId="7" borderId="0" xfId="0" applyNumberFormat="1" applyFill="1" applyAlignment="1">
      <alignment vertical="center" wrapText="1"/>
    </xf>
    <xf numFmtId="1" fontId="7" fillId="7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1" fontId="1" fillId="7" borderId="21" xfId="0" applyNumberFormat="1" applyFont="1" applyFill="1" applyBorder="1" applyAlignment="1">
      <alignment horizontal="left" vertical="center"/>
    </xf>
    <xf numFmtId="1" fontId="1" fillId="7" borderId="21" xfId="0" applyNumberFormat="1" applyFont="1" applyFill="1" applyBorder="1" applyAlignment="1">
      <alignment horizontal="center" vertical="center"/>
    </xf>
    <xf numFmtId="1" fontId="0" fillId="7" borderId="21" xfId="0" applyNumberFormat="1" applyFill="1" applyBorder="1" applyAlignment="1">
      <alignment vertical="center"/>
    </xf>
    <xf numFmtId="1" fontId="3" fillId="7" borderId="0" xfId="0" applyNumberFormat="1" applyFont="1" applyFill="1" applyAlignment="1">
      <alignment horizontal="left" vertical="center"/>
    </xf>
    <xf numFmtId="1" fontId="0" fillId="7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7" borderId="0" xfId="0" quotePrefix="1" applyNumberFormat="1" applyFill="1" applyBorder="1" applyAlignment="1">
      <alignment horizontal="left"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7" borderId="0" xfId="0" applyNumberFormat="1" applyFill="1" applyBorder="1" applyAlignment="1">
      <alignment vertical="center"/>
    </xf>
    <xf numFmtId="1" fontId="1" fillId="7" borderId="21" xfId="0" applyNumberFormat="1" applyFont="1" applyFill="1" applyBorder="1" applyAlignment="1">
      <alignment vertical="center"/>
    </xf>
    <xf numFmtId="1" fontId="0" fillId="7" borderId="22" xfId="0" applyNumberFormat="1" applyFill="1" applyBorder="1" applyAlignment="1">
      <alignment vertical="center"/>
    </xf>
    <xf numFmtId="0" fontId="12" fillId="9" borderId="32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" fontId="0" fillId="7" borderId="0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" fontId="1" fillId="7" borderId="0" xfId="0" applyNumberFormat="1" applyFont="1" applyFill="1" applyBorder="1" applyAlignment="1">
      <alignment horizontal="right" vertical="center"/>
    </xf>
    <xf numFmtId="1" fontId="0" fillId="7" borderId="17" xfId="0" applyNumberFormat="1" applyFill="1" applyBorder="1" applyAlignment="1">
      <alignment horizontal="right" vertical="center"/>
    </xf>
    <xf numFmtId="0" fontId="0" fillId="7" borderId="0" xfId="0" applyFill="1" applyAlignment="1">
      <alignment horizontal="right" vertical="center"/>
    </xf>
    <xf numFmtId="1" fontId="10" fillId="7" borderId="0" xfId="0" applyNumberFormat="1" applyFont="1" applyFill="1" applyAlignment="1">
      <alignment horizontal="right" vertical="center" wrapText="1"/>
    </xf>
    <xf numFmtId="1" fontId="0" fillId="7" borderId="0" xfId="0" applyNumberFormat="1" applyFill="1" applyAlignment="1">
      <alignment horizontal="right" vertical="center"/>
    </xf>
    <xf numFmtId="1" fontId="1" fillId="7" borderId="0" xfId="0" applyNumberFormat="1" applyFont="1" applyFill="1" applyAlignment="1">
      <alignment horizontal="right" vertical="center" wrapText="1"/>
    </xf>
    <xf numFmtId="1" fontId="0" fillId="7" borderId="0" xfId="0" applyNumberFormat="1" applyFill="1" applyAlignment="1">
      <alignment horizontal="right" vertical="center" wrapText="1"/>
    </xf>
    <xf numFmtId="1" fontId="7" fillId="7" borderId="0" xfId="0" applyNumberFormat="1" applyFont="1" applyFill="1" applyAlignment="1">
      <alignment horizontal="right" vertical="center"/>
    </xf>
    <xf numFmtId="1" fontId="3" fillId="7" borderId="0" xfId="0" applyNumberFormat="1" applyFont="1" applyFill="1" applyAlignment="1">
      <alignment horizontal="right" vertical="center"/>
    </xf>
    <xf numFmtId="1" fontId="0" fillId="7" borderId="0" xfId="0" applyNumberFormat="1" applyFill="1" applyBorder="1" applyAlignment="1">
      <alignment horizontal="right" vertical="center"/>
    </xf>
    <xf numFmtId="1" fontId="1" fillId="7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7" borderId="17" xfId="0" applyNumberFormat="1" applyFill="1" applyBorder="1" applyAlignment="1">
      <alignment horizontal="right" vertical="center" wrapText="1"/>
    </xf>
    <xf numFmtId="1" fontId="0" fillId="7" borderId="0" xfId="0" applyNumberFormat="1" applyFill="1" applyBorder="1" applyAlignment="1">
      <alignment horizontal="right" vertical="center" wrapText="1"/>
    </xf>
    <xf numFmtId="1" fontId="0" fillId="7" borderId="0" xfId="0" quotePrefix="1" applyNumberFormat="1" applyFill="1" applyBorder="1" applyAlignment="1">
      <alignment horizontal="left" vertical="center" wrapText="1"/>
    </xf>
    <xf numFmtId="1" fontId="1" fillId="7" borderId="20" xfId="0" applyNumberFormat="1" applyFont="1" applyFill="1" applyBorder="1" applyAlignment="1">
      <alignment horizontal="right" vertical="center"/>
    </xf>
    <xf numFmtId="1" fontId="1" fillId="7" borderId="17" xfId="0" applyNumberFormat="1" applyFont="1" applyFill="1" applyBorder="1" applyAlignment="1">
      <alignment horizontal="right" vertical="center"/>
    </xf>
    <xf numFmtId="1" fontId="0" fillId="7" borderId="0" xfId="0" quotePrefix="1" applyNumberFormat="1" applyFont="1" applyFill="1" applyBorder="1" applyAlignment="1">
      <alignment vertical="center"/>
    </xf>
    <xf numFmtId="1" fontId="1" fillId="7" borderId="23" xfId="0" applyNumberFormat="1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horizontal="right" vertical="center" wrapText="1"/>
    </xf>
    <xf numFmtId="1" fontId="1" fillId="7" borderId="22" xfId="0" applyNumberFormat="1" applyFont="1" applyFill="1" applyBorder="1" applyAlignment="1">
      <alignment vertical="center"/>
    </xf>
    <xf numFmtId="1" fontId="0" fillId="7" borderId="0" xfId="0" quotePrefix="1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1" fontId="1" fillId="7" borderId="17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7" borderId="0" xfId="0" applyNumberFormat="1" applyFont="1" applyFill="1" applyAlignment="1">
      <alignment vertical="center"/>
    </xf>
    <xf numFmtId="1" fontId="4" fillId="7" borderId="0" xfId="0" applyNumberFormat="1" applyFont="1" applyFill="1" applyAlignment="1">
      <alignment horizontal="right" vertical="center"/>
    </xf>
    <xf numFmtId="1" fontId="14" fillId="7" borderId="0" xfId="0" applyNumberFormat="1" applyFont="1" applyFill="1" applyAlignment="1">
      <alignment horizontal="right" vertical="center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right" vertical="center" wrapText="1"/>
    </xf>
    <xf numFmtId="1" fontId="0" fillId="0" borderId="0" xfId="0" applyNumberFormat="1" applyFill="1" applyAlignment="1">
      <alignment horizontal="right" vertical="center"/>
    </xf>
    <xf numFmtId="1" fontId="7" fillId="0" borderId="0" xfId="0" applyNumberFormat="1" applyFont="1" applyFill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0" fillId="0" borderId="0" xfId="0" applyNumberFormat="1" applyFill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right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1" fontId="1" fillId="0" borderId="21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center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1" fontId="0" fillId="7" borderId="0" xfId="0" quotePrefix="1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Alignment="1">
      <alignment vertical="center"/>
    </xf>
    <xf numFmtId="1" fontId="9" fillId="7" borderId="0" xfId="0" applyNumberFormat="1" applyFont="1" applyFill="1" applyBorder="1" applyAlignment="1">
      <alignment horizontal="left" vertical="center" wrapText="1"/>
    </xf>
    <xf numFmtId="1" fontId="1" fillId="7" borderId="0" xfId="0" applyNumberFormat="1" applyFont="1" applyFill="1" applyBorder="1" applyAlignment="1">
      <alignment horizontal="left" vertical="center" wrapText="1"/>
    </xf>
    <xf numFmtId="1" fontId="1" fillId="7" borderId="17" xfId="0" applyNumberFormat="1" applyFont="1" applyFill="1" applyBorder="1" applyAlignment="1">
      <alignment horizontal="right" vertical="center" wrapText="1"/>
    </xf>
    <xf numFmtId="1" fontId="1" fillId="7" borderId="0" xfId="0" applyNumberFormat="1" applyFont="1" applyFill="1" applyBorder="1" applyAlignment="1">
      <alignment horizontal="left" vertical="center"/>
    </xf>
    <xf numFmtId="1" fontId="9" fillId="7" borderId="0" xfId="0" applyNumberFormat="1" applyFont="1" applyFill="1" applyBorder="1" applyAlignment="1">
      <alignment horizontal="left" vertical="center"/>
    </xf>
    <xf numFmtId="1" fontId="0" fillId="7" borderId="0" xfId="0" applyNumberFormat="1" applyFill="1" applyAlignment="1">
      <alignment horizontal="left" vertical="center"/>
    </xf>
    <xf numFmtId="1" fontId="0" fillId="7" borderId="0" xfId="0" applyNumberFormat="1" applyFill="1" applyBorder="1" applyAlignment="1">
      <alignment horizontal="left" vertical="center"/>
    </xf>
    <xf numFmtId="1" fontId="0" fillId="7" borderId="0" xfId="0" quotePrefix="1" applyNumberFormat="1" applyFill="1" applyAlignment="1">
      <alignment horizontal="left" vertical="center"/>
    </xf>
    <xf numFmtId="1" fontId="1" fillId="7" borderId="0" xfId="0" quotePrefix="1" applyNumberFormat="1" applyFont="1" applyFill="1" applyBorder="1" applyAlignment="1">
      <alignment horizontal="left" vertical="center" wrapText="1"/>
    </xf>
    <xf numFmtId="1" fontId="1" fillId="7" borderId="0" xfId="0" quotePrefix="1" applyNumberFormat="1" applyFont="1" applyFill="1" applyBorder="1" applyAlignment="1">
      <alignment horizontal="left" vertical="center"/>
    </xf>
    <xf numFmtId="1" fontId="9" fillId="7" borderId="0" xfId="0" quotePrefix="1" applyNumberFormat="1" applyFont="1" applyFill="1" applyBorder="1" applyAlignment="1">
      <alignment horizontal="left" vertical="center" wrapText="1"/>
    </xf>
    <xf numFmtId="1" fontId="9" fillId="7" borderId="0" xfId="0" quotePrefix="1" applyNumberFormat="1" applyFont="1" applyFill="1" applyBorder="1" applyAlignment="1">
      <alignment horizontal="right" vertical="center" wrapText="1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10" fillId="0" borderId="0" xfId="0" applyNumberFormat="1" applyFont="1" applyFill="1" applyAlignment="1">
      <alignment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10" fillId="6" borderId="0" xfId="0" applyNumberFormat="1" applyFont="1" applyFill="1" applyAlignment="1">
      <alignment horizontal="center" vertical="center" wrapText="1"/>
    </xf>
    <xf numFmtId="1" fontId="7" fillId="7" borderId="0" xfId="0" applyNumberFormat="1" applyFont="1" applyFill="1" applyAlignment="1">
      <alignment horizontal="center" vertical="center"/>
    </xf>
    <xf numFmtId="1" fontId="1" fillId="7" borderId="16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1" fontId="1" fillId="7" borderId="18" xfId="0" applyNumberFormat="1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>
      <alignment horizontal="center" vertical="center" wrapText="1"/>
    </xf>
    <xf numFmtId="1" fontId="4" fillId="7" borderId="0" xfId="0" applyNumberFormat="1" applyFont="1" applyFill="1" applyAlignment="1">
      <alignment horizontal="center" vertical="center"/>
    </xf>
    <xf numFmtId="1" fontId="7" fillId="7" borderId="0" xfId="0" applyNumberFormat="1" applyFont="1" applyFill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 wrapText="1"/>
    </xf>
    <xf numFmtId="1" fontId="1" fillId="7" borderId="18" xfId="0" applyNumberFormat="1" applyFont="1" applyFill="1" applyBorder="1" applyAlignment="1">
      <alignment horizontal="center" vertical="center" wrapText="1"/>
    </xf>
    <xf numFmtId="1" fontId="1" fillId="7" borderId="0" xfId="0" applyNumberFormat="1" applyFont="1" applyFill="1" applyBorder="1" applyAlignment="1">
      <alignment horizontal="center" vertical="center"/>
    </xf>
    <xf numFmtId="1" fontId="1" fillId="7" borderId="17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1" fontId="10" fillId="8" borderId="0" xfId="0" applyNumberFormat="1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 wrapText="1"/>
    </xf>
    <xf numFmtId="1" fontId="15" fillId="6" borderId="16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10" fillId="8" borderId="0" xfId="0" applyNumberFormat="1" applyFont="1" applyFill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1" fontId="15" fillId="6" borderId="23" xfId="0" applyNumberFormat="1" applyFont="1" applyFill="1" applyBorder="1" applyAlignment="1">
      <alignment horizontal="center" vertical="center" wrapText="1"/>
    </xf>
    <xf numFmtId="1" fontId="15" fillId="6" borderId="21" xfId="0" applyNumberFormat="1" applyFont="1" applyFill="1" applyBorder="1" applyAlignment="1">
      <alignment horizontal="center" vertical="center" wrapText="1"/>
    </xf>
    <xf numFmtId="1" fontId="15" fillId="6" borderId="20" xfId="0" applyNumberFormat="1" applyFont="1" applyFill="1" applyBorder="1" applyAlignment="1">
      <alignment horizontal="center" vertical="center" wrapText="1"/>
    </xf>
    <xf numFmtId="1" fontId="15" fillId="6" borderId="18" xfId="0" applyNumberFormat="1" applyFont="1" applyFill="1" applyBorder="1" applyAlignment="1">
      <alignment horizontal="center" vertical="center" wrapText="1"/>
    </xf>
    <xf numFmtId="1" fontId="15" fillId="6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V41"/>
  <sheetViews>
    <sheetView topLeftCell="O7" zoomScale="55" zoomScaleNormal="55" workbookViewId="0">
      <selection activeCell="O40" sqref="O40"/>
    </sheetView>
  </sheetViews>
  <sheetFormatPr defaultRowHeight="12.75" x14ac:dyDescent="0.2"/>
  <cols>
    <col min="2" max="2" width="27.42578125" customWidth="1"/>
    <col min="4" max="4" width="26.85546875" style="1" customWidth="1"/>
    <col min="5" max="5" width="8.42578125" style="1" customWidth="1"/>
    <col min="6" max="6" width="38.5703125" customWidth="1"/>
    <col min="7" max="7" width="8.140625" customWidth="1"/>
    <col min="9" max="9" width="10.85546875" bestFit="1" customWidth="1"/>
    <col min="10" max="10" width="11.85546875" customWidth="1"/>
    <col min="13" max="13" width="37.5703125" style="1" customWidth="1"/>
    <col min="14" max="14" width="10" style="1" customWidth="1"/>
    <col min="16" max="16" width="14.42578125" bestFit="1" customWidth="1"/>
    <col min="17" max="17" width="11" customWidth="1"/>
    <col min="19" max="19" width="8.85546875" style="41"/>
    <col min="20" max="20" width="34.140625" customWidth="1"/>
    <col min="23" max="23" width="12" customWidth="1"/>
    <col min="24" max="24" width="10.140625" customWidth="1"/>
    <col min="27" max="27" width="39.85546875" customWidth="1"/>
    <col min="28" max="28" width="7.5703125" customWidth="1"/>
    <col min="30" max="30" width="14.140625" customWidth="1"/>
    <col min="31" max="31" width="11" customWidth="1"/>
    <col min="35" max="35" width="38.85546875" customWidth="1"/>
    <col min="38" max="38" width="16.140625" customWidth="1"/>
    <col min="39" max="39" width="13.85546875" customWidth="1"/>
    <col min="43" max="43" width="37.85546875" customWidth="1"/>
    <col min="46" max="46" width="15.140625" customWidth="1"/>
    <col min="47" max="47" width="10.5703125" customWidth="1"/>
  </cols>
  <sheetData>
    <row r="2" spans="2:48" ht="45.6" customHeight="1" x14ac:dyDescent="0.2">
      <c r="M2" s="214" t="s">
        <v>55</v>
      </c>
      <c r="N2" s="214"/>
      <c r="O2" s="214"/>
      <c r="P2" s="214"/>
      <c r="Q2" s="214"/>
      <c r="R2" s="214"/>
      <c r="T2" s="214" t="s">
        <v>56</v>
      </c>
      <c r="U2" s="214"/>
      <c r="V2" s="214"/>
      <c r="W2" s="214"/>
      <c r="X2" s="214"/>
      <c r="Y2" s="214"/>
      <c r="AA2" s="214" t="s">
        <v>53</v>
      </c>
      <c r="AB2" s="214"/>
      <c r="AC2" s="214"/>
      <c r="AD2" s="214"/>
      <c r="AE2" s="214"/>
      <c r="AF2" s="214"/>
      <c r="AI2" s="227" t="s">
        <v>54</v>
      </c>
      <c r="AJ2" s="227"/>
      <c r="AK2" s="227"/>
      <c r="AL2" s="227"/>
      <c r="AM2" s="227"/>
      <c r="AN2" s="227"/>
      <c r="AQ2" s="214" t="s">
        <v>52</v>
      </c>
      <c r="AR2" s="214"/>
      <c r="AS2" s="214"/>
      <c r="AT2" s="214"/>
      <c r="AU2" s="214"/>
      <c r="AV2" s="214"/>
    </row>
    <row r="3" spans="2:48" ht="45.6" customHeight="1" x14ac:dyDescent="0.2">
      <c r="M3" s="46"/>
      <c r="N3" s="46"/>
      <c r="O3" s="46"/>
      <c r="P3" s="46"/>
      <c r="Q3" s="46"/>
      <c r="R3" s="46"/>
      <c r="T3" s="18"/>
      <c r="U3" s="18"/>
      <c r="V3" s="18"/>
      <c r="W3" s="18"/>
      <c r="X3" s="18"/>
      <c r="Y3" s="18"/>
      <c r="AA3" s="46"/>
      <c r="AB3" s="46"/>
      <c r="AC3" s="46"/>
      <c r="AD3" s="46"/>
      <c r="AE3" s="46"/>
      <c r="AF3" s="46"/>
      <c r="AI3" s="45"/>
      <c r="AJ3" s="45"/>
      <c r="AK3" s="45"/>
      <c r="AL3" s="45"/>
      <c r="AM3" s="45"/>
      <c r="AN3" s="45"/>
      <c r="AQ3" s="46"/>
      <c r="AR3" s="46"/>
      <c r="AS3" s="46"/>
      <c r="AT3" s="46"/>
      <c r="AU3" s="46"/>
      <c r="AV3" s="46"/>
    </row>
    <row r="4" spans="2:48" ht="13.5" thickBot="1" x14ac:dyDescent="0.25"/>
    <row r="5" spans="2:48" ht="15.75" x14ac:dyDescent="0.25">
      <c r="F5" s="218" t="s">
        <v>57</v>
      </c>
      <c r="G5" s="219"/>
      <c r="H5" s="219"/>
      <c r="I5" s="219"/>
      <c r="J5" s="219"/>
      <c r="K5" s="220"/>
      <c r="M5" s="218" t="s">
        <v>58</v>
      </c>
      <c r="N5" s="219"/>
      <c r="O5" s="219"/>
      <c r="P5" s="219"/>
      <c r="Q5" s="219"/>
      <c r="R5" s="220"/>
      <c r="S5" s="42"/>
      <c r="T5" s="218" t="s">
        <v>59</v>
      </c>
      <c r="U5" s="219"/>
      <c r="V5" s="219"/>
      <c r="W5" s="219"/>
      <c r="X5" s="219"/>
      <c r="Y5" s="220"/>
      <c r="AA5" s="218" t="s">
        <v>60</v>
      </c>
      <c r="AB5" s="219"/>
      <c r="AC5" s="219"/>
      <c r="AD5" s="219"/>
      <c r="AE5" s="219"/>
      <c r="AF5" s="220"/>
      <c r="AI5" s="218" t="s">
        <v>61</v>
      </c>
      <c r="AJ5" s="219"/>
      <c r="AK5" s="219"/>
      <c r="AL5" s="219"/>
      <c r="AM5" s="219"/>
      <c r="AN5" s="220"/>
      <c r="AQ5" s="218" t="s">
        <v>62</v>
      </c>
      <c r="AR5" s="219"/>
      <c r="AS5" s="219"/>
      <c r="AT5" s="219"/>
      <c r="AU5" s="219"/>
      <c r="AV5" s="220"/>
    </row>
    <row r="6" spans="2:48" s="2" customFormat="1" ht="54.95" customHeight="1" x14ac:dyDescent="0.25">
      <c r="B6" s="40" t="s">
        <v>46</v>
      </c>
      <c r="D6" s="9" t="s">
        <v>44</v>
      </c>
      <c r="E6" s="5"/>
      <c r="F6" s="12"/>
      <c r="G6" s="9"/>
      <c r="H6" s="13" t="s">
        <v>0</v>
      </c>
      <c r="I6" s="9" t="s">
        <v>2</v>
      </c>
      <c r="J6" s="9" t="s">
        <v>3</v>
      </c>
      <c r="K6" s="14" t="s">
        <v>4</v>
      </c>
      <c r="L6" s="15"/>
      <c r="M6" s="12"/>
      <c r="N6" s="9"/>
      <c r="O6" s="13" t="s">
        <v>0</v>
      </c>
      <c r="P6" s="9" t="s">
        <v>2</v>
      </c>
      <c r="Q6" s="9" t="s">
        <v>3</v>
      </c>
      <c r="R6" s="14" t="s">
        <v>4</v>
      </c>
      <c r="S6" s="43"/>
      <c r="T6" s="12"/>
      <c r="U6" s="9"/>
      <c r="V6" s="13" t="s">
        <v>0</v>
      </c>
      <c r="W6" s="9" t="s">
        <v>2</v>
      </c>
      <c r="X6" s="9" t="s">
        <v>3</v>
      </c>
      <c r="Y6" s="14" t="s">
        <v>4</v>
      </c>
      <c r="Z6" s="15"/>
      <c r="AA6" s="12"/>
      <c r="AB6" s="9"/>
      <c r="AC6" s="13" t="s">
        <v>0</v>
      </c>
      <c r="AD6" s="9" t="s">
        <v>2</v>
      </c>
      <c r="AE6" s="9" t="s">
        <v>3</v>
      </c>
      <c r="AF6" s="14" t="s">
        <v>4</v>
      </c>
      <c r="AI6" s="12"/>
      <c r="AJ6" s="9"/>
      <c r="AK6" s="13" t="s">
        <v>0</v>
      </c>
      <c r="AL6" s="9" t="s">
        <v>2</v>
      </c>
      <c r="AM6" s="9" t="s">
        <v>3</v>
      </c>
      <c r="AN6" s="14" t="s">
        <v>4</v>
      </c>
      <c r="AQ6" s="12"/>
      <c r="AR6" s="9"/>
      <c r="AS6" s="13" t="s">
        <v>0</v>
      </c>
      <c r="AT6" s="9" t="s">
        <v>2</v>
      </c>
      <c r="AU6" s="9" t="s">
        <v>3</v>
      </c>
      <c r="AV6" s="14" t="s">
        <v>4</v>
      </c>
    </row>
    <row r="7" spans="2:48" x14ac:dyDescent="0.2">
      <c r="D7" s="10"/>
      <c r="F7" s="7" t="s">
        <v>24</v>
      </c>
      <c r="G7" s="11"/>
      <c r="H7" s="16"/>
      <c r="I7" s="16"/>
      <c r="J7" s="16"/>
      <c r="K7" s="17"/>
      <c r="L7" s="18"/>
      <c r="M7" s="7" t="s">
        <v>24</v>
      </c>
      <c r="N7" s="11"/>
      <c r="O7" s="16"/>
      <c r="P7" s="16"/>
      <c r="Q7" s="16"/>
      <c r="R7" s="17"/>
      <c r="S7" s="44"/>
      <c r="T7" s="7" t="s">
        <v>24</v>
      </c>
      <c r="U7" s="11"/>
      <c r="V7" s="16"/>
      <c r="W7" s="16"/>
      <c r="X7" s="16"/>
      <c r="Y7" s="17"/>
      <c r="Z7" s="18"/>
      <c r="AA7" s="7" t="s">
        <v>24</v>
      </c>
      <c r="AB7" s="11"/>
      <c r="AC7" s="16"/>
      <c r="AD7" s="16"/>
      <c r="AE7" s="16"/>
      <c r="AF7" s="17"/>
      <c r="AI7" s="7" t="s">
        <v>24</v>
      </c>
      <c r="AJ7" s="11"/>
      <c r="AK7" s="16"/>
      <c r="AL7" s="16"/>
      <c r="AM7" s="16"/>
      <c r="AN7" s="17"/>
      <c r="AQ7" s="7" t="s">
        <v>24</v>
      </c>
      <c r="AR7" s="11"/>
      <c r="AS7" s="16"/>
      <c r="AT7" s="16"/>
      <c r="AU7" s="16"/>
      <c r="AV7" s="17"/>
    </row>
    <row r="8" spans="2:48" ht="45.95" customHeight="1" x14ac:dyDescent="0.2">
      <c r="B8" s="217" t="s">
        <v>47</v>
      </c>
      <c r="D8" s="11" t="s">
        <v>50</v>
      </c>
      <c r="E8" s="6"/>
      <c r="F8" s="3" t="s">
        <v>49</v>
      </c>
      <c r="G8" s="11"/>
      <c r="H8" s="16">
        <v>100</v>
      </c>
      <c r="I8" s="16">
        <v>0</v>
      </c>
      <c r="J8" s="16">
        <v>0</v>
      </c>
      <c r="K8" s="17">
        <v>0</v>
      </c>
      <c r="L8" s="18"/>
      <c r="M8" s="3" t="s">
        <v>49</v>
      </c>
      <c r="N8" s="11"/>
      <c r="O8" s="16">
        <v>100</v>
      </c>
      <c r="P8" s="16">
        <v>0</v>
      </c>
      <c r="Q8" s="16">
        <v>0</v>
      </c>
      <c r="R8" s="17">
        <v>0</v>
      </c>
      <c r="S8" s="44"/>
      <c r="T8" s="3" t="s">
        <v>49</v>
      </c>
      <c r="U8" s="11"/>
      <c r="V8" s="16">
        <v>100</v>
      </c>
      <c r="W8" s="16">
        <v>0</v>
      </c>
      <c r="X8" s="16">
        <v>0</v>
      </c>
      <c r="Y8" s="17">
        <v>0</v>
      </c>
      <c r="Z8" s="18"/>
      <c r="AA8" s="3" t="s">
        <v>49</v>
      </c>
      <c r="AB8" s="11"/>
      <c r="AC8" s="16">
        <v>100</v>
      </c>
      <c r="AD8" s="16">
        <v>0</v>
      </c>
      <c r="AE8" s="16">
        <v>0</v>
      </c>
      <c r="AF8" s="17">
        <v>0</v>
      </c>
      <c r="AI8" s="3" t="s">
        <v>49</v>
      </c>
      <c r="AJ8" s="11"/>
      <c r="AK8" s="16">
        <v>100</v>
      </c>
      <c r="AL8" s="16">
        <v>0</v>
      </c>
      <c r="AM8" s="16">
        <v>0</v>
      </c>
      <c r="AN8" s="17">
        <v>0</v>
      </c>
      <c r="AQ8" s="3" t="s">
        <v>49</v>
      </c>
      <c r="AR8" s="11"/>
      <c r="AS8" s="16">
        <v>100</v>
      </c>
      <c r="AT8" s="16">
        <v>0</v>
      </c>
      <c r="AU8" s="16">
        <v>0</v>
      </c>
      <c r="AV8" s="17">
        <v>0</v>
      </c>
    </row>
    <row r="9" spans="2:48" ht="58.5" customHeight="1" x14ac:dyDescent="0.2">
      <c r="B9" s="217"/>
      <c r="D9" s="11" t="s">
        <v>29</v>
      </c>
      <c r="E9" s="6"/>
      <c r="F9" s="3" t="s">
        <v>1</v>
      </c>
      <c r="G9" s="11"/>
      <c r="H9" s="16">
        <v>0</v>
      </c>
      <c r="I9" s="16">
        <v>30</v>
      </c>
      <c r="J9" s="16">
        <v>0</v>
      </c>
      <c r="K9" s="17">
        <v>0</v>
      </c>
      <c r="L9" s="18"/>
      <c r="M9" s="3" t="s">
        <v>1</v>
      </c>
      <c r="N9" s="11"/>
      <c r="O9" s="16">
        <v>0</v>
      </c>
      <c r="P9" s="16">
        <v>30</v>
      </c>
      <c r="Q9" s="16">
        <v>0</v>
      </c>
      <c r="R9" s="17">
        <v>0</v>
      </c>
      <c r="S9" s="44"/>
      <c r="T9" s="3" t="s">
        <v>51</v>
      </c>
      <c r="U9" s="11"/>
      <c r="V9" s="16">
        <v>0</v>
      </c>
      <c r="W9" s="16">
        <v>30</v>
      </c>
      <c r="X9" s="16">
        <v>0</v>
      </c>
      <c r="Y9" s="17">
        <v>0</v>
      </c>
      <c r="Z9" s="18"/>
      <c r="AA9" s="3" t="s">
        <v>1</v>
      </c>
      <c r="AB9" s="11"/>
      <c r="AC9" s="16">
        <v>0</v>
      </c>
      <c r="AD9" s="16">
        <v>30</v>
      </c>
      <c r="AE9" s="16">
        <v>0</v>
      </c>
      <c r="AF9" s="17">
        <v>0</v>
      </c>
      <c r="AI9" s="3" t="s">
        <v>1</v>
      </c>
      <c r="AJ9" s="11"/>
      <c r="AK9" s="16">
        <v>0</v>
      </c>
      <c r="AL9" s="16">
        <v>30</v>
      </c>
      <c r="AM9" s="16">
        <v>0</v>
      </c>
      <c r="AN9" s="17">
        <v>0</v>
      </c>
      <c r="AQ9" s="3" t="s">
        <v>1</v>
      </c>
      <c r="AR9" s="11"/>
      <c r="AS9" s="16">
        <v>0</v>
      </c>
      <c r="AT9" s="16">
        <v>30</v>
      </c>
      <c r="AU9" s="16">
        <v>0</v>
      </c>
      <c r="AV9" s="17">
        <v>0</v>
      </c>
    </row>
    <row r="10" spans="2:48" x14ac:dyDescent="0.2">
      <c r="D10" s="11"/>
      <c r="E10" s="6"/>
      <c r="F10" s="3"/>
      <c r="G10" s="11"/>
      <c r="H10" s="16"/>
      <c r="I10" s="16"/>
      <c r="J10" s="16"/>
      <c r="K10" s="17"/>
      <c r="L10" s="18"/>
      <c r="M10" s="3"/>
      <c r="N10" s="11"/>
      <c r="O10" s="16"/>
      <c r="P10" s="16"/>
      <c r="Q10" s="16"/>
      <c r="R10" s="17"/>
      <c r="S10" s="44"/>
      <c r="T10" s="3"/>
      <c r="U10" s="11"/>
      <c r="V10" s="16"/>
      <c r="W10" s="16"/>
      <c r="X10" s="16"/>
      <c r="Y10" s="17"/>
      <c r="Z10" s="18"/>
      <c r="AA10" s="3"/>
      <c r="AB10" s="11"/>
      <c r="AC10" s="16"/>
      <c r="AD10" s="16"/>
      <c r="AE10" s="16"/>
      <c r="AF10" s="17"/>
      <c r="AI10" s="3"/>
      <c r="AJ10" s="11"/>
      <c r="AK10" s="16"/>
      <c r="AL10" s="16"/>
      <c r="AM10" s="16"/>
      <c r="AN10" s="17"/>
      <c r="AQ10" s="3"/>
      <c r="AR10" s="11"/>
      <c r="AS10" s="16"/>
      <c r="AT10" s="16"/>
      <c r="AU10" s="16"/>
      <c r="AV10" s="17"/>
    </row>
    <row r="11" spans="2:48" ht="39" customHeight="1" x14ac:dyDescent="0.2">
      <c r="D11" s="11" t="s">
        <v>30</v>
      </c>
      <c r="E11" s="6"/>
      <c r="F11" s="3" t="s">
        <v>8</v>
      </c>
      <c r="G11" s="11"/>
      <c r="H11" s="16">
        <v>0</v>
      </c>
      <c r="I11" s="16">
        <v>0</v>
      </c>
      <c r="J11" s="16">
        <v>20</v>
      </c>
      <c r="K11" s="17">
        <v>0</v>
      </c>
      <c r="L11" s="18"/>
      <c r="M11" s="3" t="s">
        <v>8</v>
      </c>
      <c r="N11" s="11"/>
      <c r="O11" s="16">
        <v>0</v>
      </c>
      <c r="P11" s="16">
        <v>0</v>
      </c>
      <c r="Q11" s="16">
        <v>20</v>
      </c>
      <c r="R11" s="17">
        <v>0</v>
      </c>
      <c r="S11" s="44"/>
      <c r="T11" s="3" t="s">
        <v>8</v>
      </c>
      <c r="U11" s="11"/>
      <c r="V11" s="16">
        <v>0</v>
      </c>
      <c r="W11" s="16">
        <v>0</v>
      </c>
      <c r="X11" s="16">
        <v>20</v>
      </c>
      <c r="Y11" s="17">
        <v>0</v>
      </c>
      <c r="Z11" s="18"/>
      <c r="AA11" s="3" t="s">
        <v>8</v>
      </c>
      <c r="AB11" s="11"/>
      <c r="AC11" s="16">
        <v>0</v>
      </c>
      <c r="AD11" s="16">
        <v>0</v>
      </c>
      <c r="AE11" s="16">
        <v>20</v>
      </c>
      <c r="AF11" s="17">
        <v>0</v>
      </c>
      <c r="AI11" s="3" t="s">
        <v>8</v>
      </c>
      <c r="AJ11" s="11"/>
      <c r="AK11" s="16">
        <v>0</v>
      </c>
      <c r="AL11" s="16">
        <v>0</v>
      </c>
      <c r="AM11" s="16">
        <v>20</v>
      </c>
      <c r="AN11" s="17">
        <v>0</v>
      </c>
      <c r="AQ11" s="3" t="s">
        <v>8</v>
      </c>
      <c r="AR11" s="11"/>
      <c r="AS11" s="16">
        <v>0</v>
      </c>
      <c r="AT11" s="16">
        <v>0</v>
      </c>
      <c r="AU11" s="16">
        <v>20</v>
      </c>
      <c r="AV11" s="17">
        <v>0</v>
      </c>
    </row>
    <row r="12" spans="2:48" ht="40.5" customHeight="1" x14ac:dyDescent="0.2">
      <c r="D12" s="11" t="s">
        <v>30</v>
      </c>
      <c r="E12" s="6"/>
      <c r="F12" s="4" t="s">
        <v>5</v>
      </c>
      <c r="G12" s="11"/>
      <c r="H12" s="16">
        <v>0</v>
      </c>
      <c r="I12" s="16">
        <v>0</v>
      </c>
      <c r="J12" s="16">
        <v>0</v>
      </c>
      <c r="K12" s="17">
        <v>10</v>
      </c>
      <c r="L12" s="18"/>
      <c r="M12" s="3" t="s">
        <v>5</v>
      </c>
      <c r="N12" s="11"/>
      <c r="O12" s="16">
        <v>0</v>
      </c>
      <c r="P12" s="16">
        <v>0</v>
      </c>
      <c r="Q12" s="16">
        <v>0</v>
      </c>
      <c r="R12" s="17">
        <v>10</v>
      </c>
      <c r="S12" s="44"/>
      <c r="T12" s="3" t="s">
        <v>5</v>
      </c>
      <c r="U12" s="11"/>
      <c r="V12" s="16">
        <v>0</v>
      </c>
      <c r="W12" s="16">
        <v>0</v>
      </c>
      <c r="X12" s="16">
        <v>0</v>
      </c>
      <c r="Y12" s="17">
        <v>10</v>
      </c>
      <c r="Z12" s="18"/>
      <c r="AA12" s="4" t="s">
        <v>5</v>
      </c>
      <c r="AB12" s="11"/>
      <c r="AC12" s="16">
        <v>0</v>
      </c>
      <c r="AD12" s="16">
        <v>0</v>
      </c>
      <c r="AE12" s="16">
        <v>0</v>
      </c>
      <c r="AF12" s="17">
        <v>10</v>
      </c>
      <c r="AI12" s="4" t="s">
        <v>5</v>
      </c>
      <c r="AJ12" s="11"/>
      <c r="AK12" s="16">
        <v>0</v>
      </c>
      <c r="AL12" s="16">
        <v>0</v>
      </c>
      <c r="AM12" s="16">
        <v>0</v>
      </c>
      <c r="AN12" s="17">
        <v>10</v>
      </c>
      <c r="AQ12" s="4" t="s">
        <v>5</v>
      </c>
      <c r="AR12" s="11"/>
      <c r="AS12" s="16">
        <v>0</v>
      </c>
      <c r="AT12" s="16">
        <v>0</v>
      </c>
      <c r="AU12" s="16">
        <v>0</v>
      </c>
      <c r="AV12" s="17">
        <v>10</v>
      </c>
    </row>
    <row r="13" spans="2:48" ht="38.25" x14ac:dyDescent="0.2">
      <c r="D13" s="11" t="s">
        <v>30</v>
      </c>
      <c r="E13" s="6"/>
      <c r="F13" s="4" t="s">
        <v>6</v>
      </c>
      <c r="G13" s="11"/>
      <c r="H13" s="16">
        <v>20</v>
      </c>
      <c r="I13" s="16">
        <v>0</v>
      </c>
      <c r="J13" s="16">
        <v>0</v>
      </c>
      <c r="K13" s="17">
        <v>0</v>
      </c>
      <c r="L13" s="18"/>
      <c r="M13" s="4" t="s">
        <v>6</v>
      </c>
      <c r="N13" s="11"/>
      <c r="O13" s="16">
        <v>20</v>
      </c>
      <c r="P13" s="16">
        <v>0</v>
      </c>
      <c r="Q13" s="16">
        <v>0</v>
      </c>
      <c r="R13" s="17">
        <v>0</v>
      </c>
      <c r="S13" s="44"/>
      <c r="T13" s="4" t="s">
        <v>6</v>
      </c>
      <c r="U13" s="11"/>
      <c r="V13" s="16">
        <v>20</v>
      </c>
      <c r="W13" s="16">
        <v>0</v>
      </c>
      <c r="X13" s="16">
        <v>0</v>
      </c>
      <c r="Y13" s="17">
        <v>0</v>
      </c>
      <c r="Z13" s="18"/>
      <c r="AA13" s="4" t="s">
        <v>6</v>
      </c>
      <c r="AB13" s="11"/>
      <c r="AC13" s="16">
        <v>20</v>
      </c>
      <c r="AD13" s="16">
        <v>0</v>
      </c>
      <c r="AE13" s="16">
        <v>0</v>
      </c>
      <c r="AF13" s="17">
        <v>0</v>
      </c>
      <c r="AI13" s="4" t="s">
        <v>6</v>
      </c>
      <c r="AJ13" s="11"/>
      <c r="AK13" s="16">
        <v>20</v>
      </c>
      <c r="AL13" s="16">
        <v>0</v>
      </c>
      <c r="AM13" s="16">
        <v>0</v>
      </c>
      <c r="AN13" s="17">
        <v>0</v>
      </c>
      <c r="AQ13" s="4" t="s">
        <v>6</v>
      </c>
      <c r="AR13" s="11"/>
      <c r="AS13" s="16">
        <v>20</v>
      </c>
      <c r="AT13" s="16">
        <v>0</v>
      </c>
      <c r="AU13" s="16">
        <v>0</v>
      </c>
      <c r="AV13" s="17">
        <v>0</v>
      </c>
    </row>
    <row r="14" spans="2:48" ht="42.6" customHeight="1" x14ac:dyDescent="0.2">
      <c r="D14" s="11" t="s">
        <v>30</v>
      </c>
      <c r="E14" s="6"/>
      <c r="F14" s="4" t="s">
        <v>7</v>
      </c>
      <c r="G14" s="11"/>
      <c r="H14" s="16">
        <v>0</v>
      </c>
      <c r="I14" s="16">
        <v>20</v>
      </c>
      <c r="J14" s="16">
        <v>0</v>
      </c>
      <c r="K14" s="17">
        <v>0</v>
      </c>
      <c r="L14" s="18"/>
      <c r="M14" s="4" t="s">
        <v>7</v>
      </c>
      <c r="N14" s="11"/>
      <c r="O14" s="16">
        <v>0</v>
      </c>
      <c r="P14" s="16">
        <v>20</v>
      </c>
      <c r="Q14" s="16">
        <v>0</v>
      </c>
      <c r="R14" s="17">
        <v>0</v>
      </c>
      <c r="S14" s="44"/>
      <c r="T14" s="4" t="s">
        <v>7</v>
      </c>
      <c r="U14" s="11"/>
      <c r="V14" s="16">
        <v>0</v>
      </c>
      <c r="W14" s="16">
        <v>20</v>
      </c>
      <c r="X14" s="16">
        <v>0</v>
      </c>
      <c r="Y14" s="17">
        <v>0</v>
      </c>
      <c r="Z14" s="18"/>
      <c r="AA14" s="4" t="s">
        <v>7</v>
      </c>
      <c r="AB14" s="11"/>
      <c r="AC14" s="16">
        <v>0</v>
      </c>
      <c r="AD14" s="16">
        <v>20</v>
      </c>
      <c r="AE14" s="16">
        <v>0</v>
      </c>
      <c r="AF14" s="17">
        <v>0</v>
      </c>
      <c r="AI14" s="4" t="s">
        <v>7</v>
      </c>
      <c r="AJ14" s="11"/>
      <c r="AK14" s="16">
        <v>0</v>
      </c>
      <c r="AL14" s="16">
        <v>20</v>
      </c>
      <c r="AM14" s="16">
        <v>0</v>
      </c>
      <c r="AN14" s="17">
        <v>0</v>
      </c>
      <c r="AQ14" s="4" t="s">
        <v>7</v>
      </c>
      <c r="AR14" s="11"/>
      <c r="AS14" s="16">
        <v>0</v>
      </c>
      <c r="AT14" s="16">
        <v>20</v>
      </c>
      <c r="AU14" s="16">
        <v>0</v>
      </c>
      <c r="AV14" s="17">
        <v>0</v>
      </c>
    </row>
    <row r="15" spans="2:48" ht="25.5" x14ac:dyDescent="0.2">
      <c r="D15" s="11"/>
      <c r="E15" s="6"/>
      <c r="F15" s="4" t="s">
        <v>9</v>
      </c>
      <c r="G15" s="11"/>
      <c r="H15" s="28">
        <f>SUM(H8:H14)</f>
        <v>120</v>
      </c>
      <c r="I15" s="28">
        <f>SUM(I8:I14)</f>
        <v>50</v>
      </c>
      <c r="J15" s="28">
        <f>SUM(J8:J14)</f>
        <v>20</v>
      </c>
      <c r="K15" s="29">
        <f>SUM(K8:K14)</f>
        <v>10</v>
      </c>
      <c r="L15" s="18"/>
      <c r="M15" s="4" t="s">
        <v>9</v>
      </c>
      <c r="N15" s="11"/>
      <c r="O15" s="28">
        <f>SUM(O8:O14)</f>
        <v>120</v>
      </c>
      <c r="P15" s="28">
        <f>SUM(P8:P14)</f>
        <v>50</v>
      </c>
      <c r="Q15" s="28">
        <f>SUM(Q8:Q14)</f>
        <v>20</v>
      </c>
      <c r="R15" s="29">
        <f>SUM(R8:R14)</f>
        <v>10</v>
      </c>
      <c r="S15" s="43"/>
      <c r="T15" s="4" t="s">
        <v>9</v>
      </c>
      <c r="U15" s="11"/>
      <c r="V15" s="28">
        <f>SUM(V8:V14)</f>
        <v>120</v>
      </c>
      <c r="W15" s="28">
        <f>SUM(W8:W14)</f>
        <v>50</v>
      </c>
      <c r="X15" s="28">
        <f>SUM(X8:X14)</f>
        <v>20</v>
      </c>
      <c r="Y15" s="29">
        <f>SUM(Y8:Y14)</f>
        <v>10</v>
      </c>
      <c r="Z15" s="18"/>
      <c r="AA15" s="4" t="s">
        <v>48</v>
      </c>
      <c r="AB15" s="11"/>
      <c r="AC15" s="28">
        <f>SUM(AC11:AC14)</f>
        <v>20</v>
      </c>
      <c r="AD15" s="28">
        <f t="shared" ref="AD15:AF15" si="0">SUM(AD11:AD14)</f>
        <v>20</v>
      </c>
      <c r="AE15" s="28">
        <f t="shared" si="0"/>
        <v>20</v>
      </c>
      <c r="AF15" s="28">
        <f t="shared" si="0"/>
        <v>10</v>
      </c>
      <c r="AI15" s="4" t="s">
        <v>48</v>
      </c>
      <c r="AJ15" s="11"/>
      <c r="AK15" s="28">
        <f>SUM(AK8:AK14)</f>
        <v>120</v>
      </c>
      <c r="AL15" s="28">
        <f t="shared" ref="AL15:AN15" si="1">SUM(AL8:AL14)</f>
        <v>50</v>
      </c>
      <c r="AM15" s="28">
        <f t="shared" si="1"/>
        <v>20</v>
      </c>
      <c r="AN15" s="28">
        <f t="shared" si="1"/>
        <v>10</v>
      </c>
      <c r="AQ15" s="4" t="s">
        <v>48</v>
      </c>
      <c r="AR15" s="11"/>
      <c r="AS15" s="28">
        <f>SUM(AS8:AS14)</f>
        <v>120</v>
      </c>
      <c r="AT15" s="28">
        <f t="shared" ref="AT15" si="2">SUM(AT8:AT14)</f>
        <v>50</v>
      </c>
      <c r="AU15" s="28">
        <f t="shared" ref="AU15" si="3">SUM(AU8:AU14)</f>
        <v>20</v>
      </c>
      <c r="AV15" s="28">
        <f t="shared" ref="AV15" si="4">SUM(AV8:AV14)</f>
        <v>10</v>
      </c>
    </row>
    <row r="16" spans="2:48" x14ac:dyDescent="0.2">
      <c r="D16" s="11"/>
      <c r="E16" s="6"/>
      <c r="F16" s="4"/>
      <c r="G16" s="11"/>
      <c r="H16" s="16"/>
      <c r="I16" s="16"/>
      <c r="J16" s="16"/>
      <c r="K16" s="17"/>
      <c r="L16" s="18"/>
      <c r="M16" s="4"/>
      <c r="N16" s="11"/>
      <c r="O16" s="16"/>
      <c r="P16" s="16"/>
      <c r="Q16" s="16"/>
      <c r="R16" s="17"/>
      <c r="S16" s="44"/>
      <c r="T16" s="4"/>
      <c r="U16" s="11"/>
      <c r="V16" s="16"/>
      <c r="W16" s="16"/>
      <c r="X16" s="16"/>
      <c r="Y16" s="17"/>
      <c r="Z16" s="18"/>
      <c r="AA16" s="4"/>
      <c r="AB16" s="19"/>
      <c r="AC16" s="16"/>
      <c r="AD16" s="16"/>
      <c r="AE16" s="16"/>
      <c r="AF16" s="17"/>
      <c r="AI16" s="4"/>
      <c r="AJ16" s="19"/>
      <c r="AK16" s="16"/>
      <c r="AL16" s="16"/>
      <c r="AM16" s="16"/>
      <c r="AN16" s="17"/>
      <c r="AQ16" s="4"/>
      <c r="AR16" s="19"/>
      <c r="AS16" s="16"/>
      <c r="AT16" s="16"/>
      <c r="AU16" s="16"/>
      <c r="AV16" s="17"/>
    </row>
    <row r="17" spans="4:48" ht="63.75" x14ac:dyDescent="0.2">
      <c r="D17" s="11" t="s">
        <v>33</v>
      </c>
      <c r="E17" s="6"/>
      <c r="F17" s="4" t="s">
        <v>22</v>
      </c>
      <c r="G17" s="20">
        <v>0</v>
      </c>
      <c r="H17" s="16">
        <f>G17*H15</f>
        <v>0</v>
      </c>
      <c r="I17" s="16">
        <f>G17*I15</f>
        <v>0</v>
      </c>
      <c r="J17" s="16">
        <f>G17*J15</f>
        <v>0</v>
      </c>
      <c r="K17" s="17">
        <f>G17*K15</f>
        <v>0</v>
      </c>
      <c r="L17" s="18"/>
      <c r="M17" s="4" t="s">
        <v>31</v>
      </c>
      <c r="N17" s="20">
        <v>0.1</v>
      </c>
      <c r="O17" s="28">
        <f>N17*O15</f>
        <v>12</v>
      </c>
      <c r="P17" s="28">
        <f>N17*P15</f>
        <v>5</v>
      </c>
      <c r="Q17" s="28">
        <f>N17*Q15</f>
        <v>2</v>
      </c>
      <c r="R17" s="29">
        <f>N17*R15</f>
        <v>1</v>
      </c>
      <c r="S17" s="43"/>
      <c r="T17" s="4" t="s">
        <v>31</v>
      </c>
      <c r="U17" s="20">
        <v>0.1</v>
      </c>
      <c r="V17" s="28">
        <f>U17*V15</f>
        <v>12</v>
      </c>
      <c r="W17" s="28">
        <f>U17*W15</f>
        <v>5</v>
      </c>
      <c r="X17" s="28">
        <f>U17*X15</f>
        <v>2</v>
      </c>
      <c r="Y17" s="29">
        <f>U17*Y15</f>
        <v>1</v>
      </c>
      <c r="Z17" s="18"/>
      <c r="AA17" s="4" t="s">
        <v>31</v>
      </c>
      <c r="AB17" s="20">
        <v>0.1</v>
      </c>
      <c r="AC17" s="28">
        <f>AB17*AC15</f>
        <v>2</v>
      </c>
      <c r="AD17" s="28">
        <f>AB17*AD15</f>
        <v>2</v>
      </c>
      <c r="AE17" s="28">
        <f>AB17*AE15</f>
        <v>2</v>
      </c>
      <c r="AF17" s="29">
        <f>AB17*AF15</f>
        <v>1</v>
      </c>
      <c r="AI17" s="4" t="s">
        <v>31</v>
      </c>
      <c r="AJ17" s="20">
        <v>0.1</v>
      </c>
      <c r="AK17" s="28">
        <f>AJ17*AK15</f>
        <v>12</v>
      </c>
      <c r="AL17" s="28">
        <f>AJ17*AL15</f>
        <v>5</v>
      </c>
      <c r="AM17" s="28">
        <f>AJ17*AM15</f>
        <v>2</v>
      </c>
      <c r="AN17" s="29">
        <f>AJ17*AN15</f>
        <v>1</v>
      </c>
      <c r="AQ17" s="4" t="s">
        <v>31</v>
      </c>
      <c r="AR17" s="20">
        <v>0.05</v>
      </c>
      <c r="AS17" s="28">
        <f>AR17*AS15</f>
        <v>6</v>
      </c>
      <c r="AT17" s="28">
        <f>AR17*AT15</f>
        <v>2.5</v>
      </c>
      <c r="AU17" s="28">
        <f>AR17*AU15</f>
        <v>1</v>
      </c>
      <c r="AV17" s="29">
        <f>AR17*AV15</f>
        <v>0.5</v>
      </c>
    </row>
    <row r="18" spans="4:48" x14ac:dyDescent="0.2">
      <c r="D18" s="11"/>
      <c r="E18" s="6"/>
      <c r="F18" s="4" t="s">
        <v>34</v>
      </c>
      <c r="G18" s="11"/>
      <c r="H18" s="16">
        <v>0</v>
      </c>
      <c r="I18" s="16">
        <v>0</v>
      </c>
      <c r="J18" s="16">
        <v>0</v>
      </c>
      <c r="K18" s="17">
        <v>0</v>
      </c>
      <c r="L18" s="18"/>
      <c r="M18" s="4" t="s">
        <v>34</v>
      </c>
      <c r="N18" s="11"/>
      <c r="O18" s="28">
        <f>O17+O15</f>
        <v>132</v>
      </c>
      <c r="P18" s="28">
        <f>P17+P15</f>
        <v>55</v>
      </c>
      <c r="Q18" s="28">
        <f>Q17+Q15</f>
        <v>22</v>
      </c>
      <c r="R18" s="29">
        <f>R17+R15</f>
        <v>11</v>
      </c>
      <c r="S18" s="43"/>
      <c r="T18" s="4" t="s">
        <v>34</v>
      </c>
      <c r="U18" s="11"/>
      <c r="V18" s="28">
        <f>V17+V15</f>
        <v>132</v>
      </c>
      <c r="W18" s="28">
        <f>W17+W15</f>
        <v>55</v>
      </c>
      <c r="X18" s="28">
        <f>X17+X15</f>
        <v>22</v>
      </c>
      <c r="Y18" s="29">
        <f>Y17+Y15</f>
        <v>11</v>
      </c>
      <c r="Z18" s="18"/>
      <c r="AA18" s="4" t="s">
        <v>34</v>
      </c>
      <c r="AB18" s="21"/>
      <c r="AC18" s="22">
        <f>AC17+AC15+AC9+AC8</f>
        <v>122</v>
      </c>
      <c r="AD18" s="22">
        <f t="shared" ref="AD18:AF18" si="5">AD17+AD15+AD9+AD8</f>
        <v>52</v>
      </c>
      <c r="AE18" s="22">
        <f t="shared" si="5"/>
        <v>22</v>
      </c>
      <c r="AF18" s="22">
        <f t="shared" si="5"/>
        <v>11</v>
      </c>
      <c r="AI18" s="4" t="s">
        <v>34</v>
      </c>
      <c r="AJ18" s="21"/>
      <c r="AK18" s="22">
        <v>200</v>
      </c>
      <c r="AL18" s="22">
        <v>100</v>
      </c>
      <c r="AM18" s="22">
        <v>50</v>
      </c>
      <c r="AN18" s="22">
        <v>20</v>
      </c>
      <c r="AQ18" s="4" t="s">
        <v>34</v>
      </c>
      <c r="AR18" s="21"/>
      <c r="AS18" s="28">
        <v>132</v>
      </c>
      <c r="AT18" s="28">
        <v>55</v>
      </c>
      <c r="AU18" s="28">
        <v>22</v>
      </c>
      <c r="AV18" s="29">
        <v>11</v>
      </c>
    </row>
    <row r="19" spans="4:48" x14ac:dyDescent="0.2">
      <c r="D19" s="11"/>
      <c r="E19" s="6"/>
      <c r="F19" s="4"/>
      <c r="G19" s="11"/>
      <c r="H19" s="16"/>
      <c r="I19" s="16"/>
      <c r="J19" s="16"/>
      <c r="K19" s="17"/>
      <c r="L19" s="18"/>
      <c r="M19" s="4"/>
      <c r="N19" s="11"/>
      <c r="O19" s="16"/>
      <c r="P19" s="16"/>
      <c r="Q19" s="16"/>
      <c r="R19" s="17"/>
      <c r="S19" s="44"/>
      <c r="T19" s="4"/>
      <c r="U19" s="11"/>
      <c r="V19" s="16"/>
      <c r="W19" s="16"/>
      <c r="X19" s="16"/>
      <c r="Y19" s="17"/>
      <c r="Z19" s="18"/>
      <c r="AA19" s="4"/>
      <c r="AB19" s="11"/>
      <c r="AC19" s="16"/>
      <c r="AD19" s="16"/>
      <c r="AE19" s="16"/>
      <c r="AF19" s="17"/>
      <c r="AI19" s="4"/>
      <c r="AJ19" s="11"/>
      <c r="AK19" s="16"/>
      <c r="AL19" s="16"/>
      <c r="AM19" s="16"/>
      <c r="AN19" s="17"/>
      <c r="AQ19" s="4"/>
      <c r="AR19" s="11"/>
      <c r="AS19" s="16"/>
      <c r="AT19" s="16"/>
      <c r="AU19" s="16"/>
      <c r="AV19" s="17"/>
    </row>
    <row r="20" spans="4:48" x14ac:dyDescent="0.2">
      <c r="D20" s="11"/>
      <c r="E20" s="6"/>
      <c r="F20" s="4" t="s">
        <v>11</v>
      </c>
      <c r="G20" s="11"/>
      <c r="H20" s="16">
        <f t="shared" ref="H20:K20" si="6">H9</f>
        <v>0</v>
      </c>
      <c r="I20" s="16">
        <v>0</v>
      </c>
      <c r="J20" s="16">
        <f t="shared" si="6"/>
        <v>0</v>
      </c>
      <c r="K20" s="17">
        <f t="shared" si="6"/>
        <v>0</v>
      </c>
      <c r="L20" s="18"/>
      <c r="M20" s="4" t="s">
        <v>11</v>
      </c>
      <c r="N20" s="11"/>
      <c r="O20" s="16">
        <v>0</v>
      </c>
      <c r="P20" s="16">
        <v>30</v>
      </c>
      <c r="Q20" s="16">
        <v>0</v>
      </c>
      <c r="R20" s="17">
        <v>0</v>
      </c>
      <c r="S20" s="44"/>
      <c r="T20" s="4" t="s">
        <v>11</v>
      </c>
      <c r="U20" s="11"/>
      <c r="V20" s="16">
        <v>0</v>
      </c>
      <c r="W20" s="16">
        <v>0</v>
      </c>
      <c r="X20" s="16">
        <v>0</v>
      </c>
      <c r="Y20" s="17">
        <v>0</v>
      </c>
      <c r="Z20" s="18"/>
      <c r="AA20" s="4" t="s">
        <v>11</v>
      </c>
      <c r="AB20" s="16"/>
      <c r="AC20" s="16">
        <v>0</v>
      </c>
      <c r="AD20" s="16">
        <v>30</v>
      </c>
      <c r="AE20" s="16">
        <v>0</v>
      </c>
      <c r="AF20" s="17">
        <v>0</v>
      </c>
      <c r="AI20" s="4" t="s">
        <v>11</v>
      </c>
      <c r="AJ20" s="16"/>
      <c r="AK20" s="16">
        <v>0</v>
      </c>
      <c r="AL20" s="16">
        <v>30</v>
      </c>
      <c r="AM20" s="16">
        <v>0</v>
      </c>
      <c r="AN20" s="17">
        <v>0</v>
      </c>
      <c r="AQ20" s="4" t="s">
        <v>11</v>
      </c>
      <c r="AR20" s="16"/>
      <c r="AS20" s="16">
        <v>0</v>
      </c>
      <c r="AT20" s="16">
        <v>30</v>
      </c>
      <c r="AU20" s="16">
        <v>0</v>
      </c>
      <c r="AV20" s="17">
        <v>0</v>
      </c>
    </row>
    <row r="21" spans="4:48" ht="32.450000000000003" customHeight="1" x14ac:dyDescent="0.2">
      <c r="D21" s="11"/>
      <c r="E21" s="6"/>
      <c r="F21" s="4" t="s">
        <v>36</v>
      </c>
      <c r="G21" s="11"/>
      <c r="H21" s="16">
        <v>0</v>
      </c>
      <c r="I21" s="16">
        <v>0</v>
      </c>
      <c r="J21" s="16">
        <v>0</v>
      </c>
      <c r="K21" s="17">
        <v>0</v>
      </c>
      <c r="L21" s="18"/>
      <c r="M21" s="4" t="s">
        <v>36</v>
      </c>
      <c r="N21" s="11"/>
      <c r="O21" s="16">
        <v>0</v>
      </c>
      <c r="P21" s="16">
        <v>0</v>
      </c>
      <c r="Q21" s="16">
        <v>0</v>
      </c>
      <c r="R21" s="17">
        <v>0</v>
      </c>
      <c r="S21" s="44"/>
      <c r="T21" s="4" t="s">
        <v>36</v>
      </c>
      <c r="U21" s="11"/>
      <c r="V21" s="16">
        <v>0</v>
      </c>
      <c r="W21" s="16">
        <v>30</v>
      </c>
      <c r="X21" s="16">
        <v>0</v>
      </c>
      <c r="Y21" s="17">
        <v>0</v>
      </c>
      <c r="Z21" s="18"/>
      <c r="AA21" s="4" t="s">
        <v>36</v>
      </c>
      <c r="AB21" s="16"/>
      <c r="AC21" s="16">
        <v>0</v>
      </c>
      <c r="AD21" s="16">
        <v>0</v>
      </c>
      <c r="AE21" s="16">
        <v>0</v>
      </c>
      <c r="AF21" s="17">
        <v>0</v>
      </c>
      <c r="AI21" s="4" t="s">
        <v>36</v>
      </c>
      <c r="AJ21" s="16"/>
      <c r="AK21" s="16">
        <v>0</v>
      </c>
      <c r="AL21" s="16">
        <v>0</v>
      </c>
      <c r="AM21" s="16">
        <v>0</v>
      </c>
      <c r="AN21" s="17">
        <v>0</v>
      </c>
      <c r="AQ21" s="4" t="s">
        <v>36</v>
      </c>
      <c r="AR21" s="16"/>
      <c r="AS21" s="16">
        <v>0</v>
      </c>
      <c r="AT21" s="16">
        <v>0</v>
      </c>
      <c r="AU21" s="16">
        <v>0</v>
      </c>
      <c r="AV21" s="17">
        <v>0</v>
      </c>
    </row>
    <row r="22" spans="4:48" ht="63.75" x14ac:dyDescent="0.2">
      <c r="D22" s="11" t="s">
        <v>45</v>
      </c>
      <c r="E22" s="6"/>
      <c r="F22" s="4" t="s">
        <v>35</v>
      </c>
      <c r="G22" s="11"/>
      <c r="H22" s="16">
        <f>H15-H9</f>
        <v>120</v>
      </c>
      <c r="I22" s="16">
        <v>50</v>
      </c>
      <c r="J22" s="16">
        <f>J15-J9</f>
        <v>20</v>
      </c>
      <c r="K22" s="17">
        <f>K15-K9</f>
        <v>10</v>
      </c>
      <c r="L22" s="18"/>
      <c r="M22" s="4" t="s">
        <v>21</v>
      </c>
      <c r="N22" s="11"/>
      <c r="O22" s="28">
        <f t="shared" ref="O22:R22" si="7">O18-O20-O21</f>
        <v>132</v>
      </c>
      <c r="P22" s="28">
        <f>P18-P20-P21</f>
        <v>25</v>
      </c>
      <c r="Q22" s="28">
        <f t="shared" si="7"/>
        <v>22</v>
      </c>
      <c r="R22" s="29">
        <f t="shared" si="7"/>
        <v>11</v>
      </c>
      <c r="S22" s="43"/>
      <c r="T22" s="4" t="s">
        <v>21</v>
      </c>
      <c r="U22" s="11"/>
      <c r="V22" s="28">
        <f t="shared" ref="V22" si="8">V18-V20-V21</f>
        <v>132</v>
      </c>
      <c r="W22" s="31">
        <f>W18-W20-W21</f>
        <v>25</v>
      </c>
      <c r="X22" s="28">
        <f t="shared" ref="X22:Y22" si="9">X18-X20-X21</f>
        <v>22</v>
      </c>
      <c r="Y22" s="29">
        <f t="shared" si="9"/>
        <v>11</v>
      </c>
      <c r="Z22" s="18"/>
      <c r="AA22" s="4" t="s">
        <v>21</v>
      </c>
      <c r="AB22" s="11"/>
      <c r="AC22" s="28">
        <f>AC11+AC12+AC13+AC14+AC17</f>
        <v>22</v>
      </c>
      <c r="AD22" s="28">
        <f t="shared" ref="AD22:AF22" si="10">AD8+AD11+AD12+AD13+AD14+AD17</f>
        <v>22</v>
      </c>
      <c r="AE22" s="28">
        <f t="shared" si="10"/>
        <v>22</v>
      </c>
      <c r="AF22" s="29">
        <f t="shared" si="10"/>
        <v>11</v>
      </c>
      <c r="AI22" s="4" t="s">
        <v>21</v>
      </c>
      <c r="AJ22" s="11"/>
      <c r="AK22" s="28">
        <f>AK11+AK12+AK13+AK14+AK17+AK8</f>
        <v>132</v>
      </c>
      <c r="AL22" s="28">
        <f>AL11+AL12+AL13+AL14+AL17+AL8</f>
        <v>25</v>
      </c>
      <c r="AM22" s="28">
        <f t="shared" ref="AM22:AN22" si="11">AM11+AM12+AM13+AM14+AM17+AM8</f>
        <v>22</v>
      </c>
      <c r="AN22" s="28">
        <f t="shared" si="11"/>
        <v>11</v>
      </c>
      <c r="AQ22" s="4" t="s">
        <v>21</v>
      </c>
      <c r="AR22" s="11"/>
      <c r="AS22" s="28">
        <f>AS11+AS12+AS13+AS14+AS17+AS8</f>
        <v>126</v>
      </c>
      <c r="AT22" s="28">
        <f>AT11+AT12+AT13+AT14+AT17+AT8</f>
        <v>22.5</v>
      </c>
      <c r="AU22" s="28">
        <f t="shared" ref="AU22:AV22" si="12">AU11+AU12+AU13+AU14+AU17+AU8</f>
        <v>21</v>
      </c>
      <c r="AV22" s="28">
        <f t="shared" si="12"/>
        <v>10.5</v>
      </c>
    </row>
    <row r="23" spans="4:48" ht="51" x14ac:dyDescent="0.2">
      <c r="D23" s="11" t="s">
        <v>38</v>
      </c>
      <c r="E23" s="6"/>
      <c r="F23" s="4" t="s">
        <v>39</v>
      </c>
      <c r="G23" s="11"/>
      <c r="H23" s="16">
        <v>0</v>
      </c>
      <c r="I23" s="16">
        <v>0</v>
      </c>
      <c r="J23" s="16">
        <v>0</v>
      </c>
      <c r="K23" s="17">
        <v>0</v>
      </c>
      <c r="L23" s="18"/>
      <c r="M23" s="4" t="s">
        <v>39</v>
      </c>
      <c r="N23" s="11"/>
      <c r="O23" s="28">
        <f>O9</f>
        <v>0</v>
      </c>
      <c r="P23" s="28">
        <v>0</v>
      </c>
      <c r="Q23" s="28">
        <f>Q9</f>
        <v>0</v>
      </c>
      <c r="R23" s="29">
        <f>R9</f>
        <v>0</v>
      </c>
      <c r="S23" s="43"/>
      <c r="T23" s="4" t="s">
        <v>39</v>
      </c>
      <c r="U23" s="11"/>
      <c r="V23" s="28">
        <f>V9</f>
        <v>0</v>
      </c>
      <c r="W23" s="28">
        <v>0</v>
      </c>
      <c r="X23" s="28">
        <f>X9</f>
        <v>0</v>
      </c>
      <c r="Y23" s="29">
        <f>Y9</f>
        <v>0</v>
      </c>
      <c r="Z23" s="18"/>
      <c r="AA23" s="4" t="s">
        <v>39</v>
      </c>
      <c r="AB23" s="11"/>
      <c r="AC23" s="28">
        <f>AC18-AC22</f>
        <v>100</v>
      </c>
      <c r="AD23" s="28">
        <f>AD18-AD22</f>
        <v>30</v>
      </c>
      <c r="AE23" s="28">
        <f t="shared" ref="AE23:AF23" si="13">AE18-AE22</f>
        <v>0</v>
      </c>
      <c r="AF23" s="29">
        <f t="shared" si="13"/>
        <v>0</v>
      </c>
      <c r="AI23" s="4" t="s">
        <v>39</v>
      </c>
      <c r="AJ23" s="11"/>
      <c r="AK23" s="28">
        <f>AK18-AK22</f>
        <v>68</v>
      </c>
      <c r="AL23" s="28">
        <f>AL18-AL22</f>
        <v>75</v>
      </c>
      <c r="AM23" s="28">
        <f t="shared" ref="AM23:AN23" si="14">AM18-AM22</f>
        <v>28</v>
      </c>
      <c r="AN23" s="29">
        <f t="shared" si="14"/>
        <v>9</v>
      </c>
      <c r="AQ23" s="4" t="s">
        <v>39</v>
      </c>
      <c r="AR23" s="11"/>
      <c r="AS23" s="28">
        <f>AS18-AS22</f>
        <v>6</v>
      </c>
      <c r="AT23" s="28">
        <f>AT18-AT22</f>
        <v>32.5</v>
      </c>
      <c r="AU23" s="28">
        <f t="shared" ref="AU23:AV23" si="15">AU18-AU22</f>
        <v>1</v>
      </c>
      <c r="AV23" s="29">
        <f t="shared" si="15"/>
        <v>0.5</v>
      </c>
    </row>
    <row r="24" spans="4:48" x14ac:dyDescent="0.2">
      <c r="D24" s="11"/>
      <c r="E24" s="6"/>
      <c r="F24" s="4"/>
      <c r="G24" s="11"/>
      <c r="H24" s="16"/>
      <c r="I24" s="16"/>
      <c r="J24" s="16"/>
      <c r="K24" s="17"/>
      <c r="L24" s="18"/>
      <c r="M24" s="4"/>
      <c r="N24" s="11"/>
      <c r="O24" s="16"/>
      <c r="P24" s="16"/>
      <c r="Q24" s="16"/>
      <c r="R24" s="17"/>
      <c r="S24" s="44"/>
      <c r="T24" s="4"/>
      <c r="U24" s="11"/>
      <c r="V24" s="16"/>
      <c r="W24" s="16"/>
      <c r="X24" s="16"/>
      <c r="Y24" s="17"/>
      <c r="Z24" s="18"/>
      <c r="AA24" s="4"/>
      <c r="AB24" s="11"/>
      <c r="AC24" s="16"/>
      <c r="AD24" s="16"/>
      <c r="AE24" s="16"/>
      <c r="AF24" s="17"/>
      <c r="AI24" s="4"/>
      <c r="AJ24" s="11"/>
      <c r="AK24" s="16"/>
      <c r="AL24" s="16"/>
      <c r="AM24" s="16"/>
      <c r="AN24" s="17"/>
      <c r="AQ24" s="4"/>
      <c r="AR24" s="11"/>
      <c r="AS24" s="16"/>
      <c r="AT24" s="16"/>
      <c r="AU24" s="16"/>
      <c r="AV24" s="17"/>
    </row>
    <row r="25" spans="4:48" x14ac:dyDescent="0.2">
      <c r="D25" s="11"/>
      <c r="E25" s="6"/>
      <c r="F25" s="7" t="s">
        <v>43</v>
      </c>
      <c r="G25" s="11"/>
      <c r="H25" s="16"/>
      <c r="I25" s="16"/>
      <c r="J25" s="16"/>
      <c r="K25" s="17"/>
      <c r="L25" s="18"/>
      <c r="M25" s="7" t="s">
        <v>43</v>
      </c>
      <c r="N25" s="11"/>
      <c r="O25" s="16"/>
      <c r="P25" s="16"/>
      <c r="Q25" s="16"/>
      <c r="R25" s="17"/>
      <c r="S25" s="44"/>
      <c r="T25" s="7" t="s">
        <v>43</v>
      </c>
      <c r="U25" s="11"/>
      <c r="V25" s="16"/>
      <c r="W25" s="16"/>
      <c r="X25" s="16"/>
      <c r="Y25" s="17"/>
      <c r="Z25" s="18"/>
      <c r="AA25" s="7" t="s">
        <v>43</v>
      </c>
      <c r="AB25" s="11"/>
      <c r="AC25" s="16"/>
      <c r="AD25" s="16"/>
      <c r="AE25" s="16"/>
      <c r="AF25" s="17"/>
      <c r="AI25" s="7" t="s">
        <v>43</v>
      </c>
      <c r="AJ25" s="11"/>
      <c r="AK25" s="16"/>
      <c r="AL25" s="16"/>
      <c r="AM25" s="16"/>
      <c r="AN25" s="17"/>
      <c r="AQ25" s="7" t="s">
        <v>43</v>
      </c>
      <c r="AR25" s="11"/>
      <c r="AS25" s="16"/>
      <c r="AT25" s="16"/>
      <c r="AU25" s="16"/>
      <c r="AV25" s="17"/>
    </row>
    <row r="26" spans="4:48" ht="38.25" x14ac:dyDescent="0.2">
      <c r="D26" s="11" t="s">
        <v>40</v>
      </c>
      <c r="E26" s="6"/>
      <c r="F26" s="4" t="s">
        <v>32</v>
      </c>
      <c r="G26" s="16"/>
      <c r="H26" s="16"/>
      <c r="I26" s="16"/>
      <c r="J26" s="16"/>
      <c r="K26" s="17"/>
      <c r="L26" s="18"/>
      <c r="M26" s="4" t="s">
        <v>32</v>
      </c>
      <c r="N26" s="23">
        <v>1.5</v>
      </c>
      <c r="O26" s="16"/>
      <c r="P26" s="16"/>
      <c r="Q26" s="16"/>
      <c r="R26" s="17"/>
      <c r="S26" s="44"/>
      <c r="T26" s="4" t="s">
        <v>32</v>
      </c>
      <c r="U26" s="23">
        <v>1.5</v>
      </c>
      <c r="V26" s="16"/>
      <c r="W26" s="16"/>
      <c r="X26" s="16"/>
      <c r="Y26" s="17"/>
      <c r="Z26" s="18"/>
      <c r="AA26" s="4" t="s">
        <v>32</v>
      </c>
      <c r="AB26" s="23">
        <v>1.5</v>
      </c>
      <c r="AC26" s="16"/>
      <c r="AD26" s="16"/>
      <c r="AE26" s="16"/>
      <c r="AF26" s="17"/>
      <c r="AI26" s="4" t="s">
        <v>32</v>
      </c>
      <c r="AJ26" s="23">
        <v>1.5</v>
      </c>
      <c r="AK26" s="16"/>
      <c r="AL26" s="16"/>
      <c r="AM26" s="16"/>
      <c r="AN26" s="17"/>
      <c r="AQ26" s="4" t="s">
        <v>32</v>
      </c>
      <c r="AR26" s="23">
        <v>1.5</v>
      </c>
      <c r="AS26" s="16"/>
      <c r="AT26" s="16"/>
      <c r="AU26" s="16"/>
      <c r="AV26" s="17"/>
    </row>
    <row r="27" spans="4:48" x14ac:dyDescent="0.2">
      <c r="D27" s="11"/>
      <c r="E27" s="6"/>
      <c r="F27" s="4" t="s">
        <v>12</v>
      </c>
      <c r="G27" s="16"/>
      <c r="H27" s="16">
        <v>0</v>
      </c>
      <c r="I27" s="16">
        <f>I18*-1.5</f>
        <v>0</v>
      </c>
      <c r="J27" s="16">
        <f>J18*-1.5</f>
        <v>0</v>
      </c>
      <c r="K27" s="17">
        <f>K18*-1.5</f>
        <v>0</v>
      </c>
      <c r="L27" s="18"/>
      <c r="M27" s="4" t="s">
        <v>12</v>
      </c>
      <c r="N27" s="11"/>
      <c r="O27" s="28">
        <f>(P27+Q27+R27)*-1</f>
        <v>132</v>
      </c>
      <c r="P27" s="28">
        <f>(P18*N26)*-1</f>
        <v>-82.5</v>
      </c>
      <c r="Q27" s="28">
        <f>(Q18*N26)*-1</f>
        <v>-33</v>
      </c>
      <c r="R27" s="29">
        <f>(R18*N26)*-1</f>
        <v>-16.5</v>
      </c>
      <c r="S27" s="43"/>
      <c r="T27" s="4" t="s">
        <v>12</v>
      </c>
      <c r="U27" s="11"/>
      <c r="V27" s="28">
        <f>(W27+X27+Y27)*-1</f>
        <v>132</v>
      </c>
      <c r="W27" s="28">
        <f>(W18*U26)*-1</f>
        <v>-82.5</v>
      </c>
      <c r="X27" s="28">
        <f>(X18*U26)*-1</f>
        <v>-33</v>
      </c>
      <c r="Y27" s="29">
        <f>(Y18*U26)*-1</f>
        <v>-16.5</v>
      </c>
      <c r="Z27" s="18"/>
      <c r="AA27" s="4" t="s">
        <v>12</v>
      </c>
      <c r="AB27" s="11"/>
      <c r="AC27" s="28">
        <f>(AD27+AE27+AF27)*-1</f>
        <v>127.5</v>
      </c>
      <c r="AD27" s="28">
        <f>(AD18*AB26)*-1</f>
        <v>-78</v>
      </c>
      <c r="AE27" s="28">
        <f>(AE18*AB26)*-1</f>
        <v>-33</v>
      </c>
      <c r="AF27" s="29">
        <f>(AF18*AB26)*-1</f>
        <v>-16.5</v>
      </c>
      <c r="AI27" s="4" t="s">
        <v>12</v>
      </c>
      <c r="AJ27" s="11"/>
      <c r="AK27" s="28">
        <f>(AL27+AM27+AN27)*-1</f>
        <v>255</v>
      </c>
      <c r="AL27" s="28">
        <f>(AL18*AJ26)*-1</f>
        <v>-150</v>
      </c>
      <c r="AM27" s="28">
        <f>(AM18*AJ26)*-1</f>
        <v>-75</v>
      </c>
      <c r="AN27" s="29">
        <f>(AN18*AJ26)*-1</f>
        <v>-30</v>
      </c>
      <c r="AQ27" s="4" t="s">
        <v>12</v>
      </c>
      <c r="AR27" s="11"/>
      <c r="AS27" s="28">
        <f>(AT27+AU27+AV27)*-1</f>
        <v>132</v>
      </c>
      <c r="AT27" s="28">
        <f>(AT18*AR26)*-1</f>
        <v>-82.5</v>
      </c>
      <c r="AU27" s="28">
        <f>(AU18*AR26)*-1</f>
        <v>-33</v>
      </c>
      <c r="AV27" s="29">
        <f>(AV18*AR26)*-1</f>
        <v>-16.5</v>
      </c>
    </row>
    <row r="28" spans="4:48" x14ac:dyDescent="0.2">
      <c r="D28" s="11"/>
      <c r="E28" s="6"/>
      <c r="F28" s="4" t="s">
        <v>10</v>
      </c>
      <c r="G28" s="16"/>
      <c r="H28" s="16"/>
      <c r="I28" s="16"/>
      <c r="J28" s="16"/>
      <c r="K28" s="17"/>
      <c r="L28" s="18"/>
      <c r="M28" s="4" t="s">
        <v>10</v>
      </c>
      <c r="N28" s="11"/>
      <c r="O28" s="16"/>
      <c r="P28" s="16"/>
      <c r="Q28" s="16"/>
      <c r="R28" s="17"/>
      <c r="S28" s="44"/>
      <c r="T28" s="4" t="s">
        <v>10</v>
      </c>
      <c r="U28" s="11"/>
      <c r="V28" s="16"/>
      <c r="W28" s="16"/>
      <c r="X28" s="16"/>
      <c r="Y28" s="17"/>
      <c r="Z28" s="18"/>
      <c r="AA28" s="221" t="s">
        <v>26</v>
      </c>
      <c r="AB28" s="225">
        <v>1.1000000000000001</v>
      </c>
      <c r="AC28" s="223">
        <f>AC30-AC27-AC18</f>
        <v>24.950000000000045</v>
      </c>
      <c r="AD28" s="223">
        <f>AD18*0.5</f>
        <v>26</v>
      </c>
      <c r="AE28" s="223">
        <f>AE18*0.5</f>
        <v>11</v>
      </c>
      <c r="AF28" s="215">
        <f>AF18*0.5</f>
        <v>5.5</v>
      </c>
      <c r="AI28" s="221" t="s">
        <v>26</v>
      </c>
      <c r="AJ28" s="225">
        <v>1.1000000000000001</v>
      </c>
      <c r="AK28" s="223">
        <f>AK30-AK27-AK18</f>
        <v>45.500000000000057</v>
      </c>
      <c r="AL28" s="223">
        <f>AL18*0.5</f>
        <v>50</v>
      </c>
      <c r="AM28" s="223">
        <f>AM18*0.5</f>
        <v>25</v>
      </c>
      <c r="AN28" s="215">
        <f>AN18*0.5</f>
        <v>10</v>
      </c>
      <c r="AQ28" s="221" t="s">
        <v>26</v>
      </c>
      <c r="AR28" s="225">
        <v>1.1000000000000001</v>
      </c>
      <c r="AS28" s="223">
        <f>AS30-AS27-AS18</f>
        <v>26.400000000000034</v>
      </c>
      <c r="AT28" s="223">
        <f>AT18*0.5</f>
        <v>27.5</v>
      </c>
      <c r="AU28" s="223">
        <f>AU18*0.5</f>
        <v>11</v>
      </c>
      <c r="AV28" s="215">
        <f>AV18*0.5</f>
        <v>5.5</v>
      </c>
    </row>
    <row r="29" spans="4:48" ht="38.25" x14ac:dyDescent="0.2">
      <c r="D29" s="11" t="s">
        <v>41</v>
      </c>
      <c r="E29" s="6"/>
      <c r="F29" s="4" t="s">
        <v>13</v>
      </c>
      <c r="G29" s="16"/>
      <c r="H29" s="16">
        <v>0</v>
      </c>
      <c r="I29" s="16">
        <f>I18*0.5</f>
        <v>0</v>
      </c>
      <c r="J29" s="16">
        <f>J18*0.5</f>
        <v>0</v>
      </c>
      <c r="K29" s="17">
        <f>K18*0.5</f>
        <v>0</v>
      </c>
      <c r="L29" s="18"/>
      <c r="M29" s="4" t="s">
        <v>13</v>
      </c>
      <c r="N29" s="23">
        <v>1.1000000000000001</v>
      </c>
      <c r="O29" s="28">
        <f>O30-O27-O18</f>
        <v>26.400000000000034</v>
      </c>
      <c r="P29" s="28">
        <f>P18*0.5</f>
        <v>27.5</v>
      </c>
      <c r="Q29" s="28">
        <f>Q18*0.5</f>
        <v>11</v>
      </c>
      <c r="R29" s="29">
        <f>R18*0.5</f>
        <v>5.5</v>
      </c>
      <c r="S29" s="43"/>
      <c r="T29" s="4" t="s">
        <v>13</v>
      </c>
      <c r="U29" s="23">
        <v>1.1000000000000001</v>
      </c>
      <c r="V29" s="28">
        <f>V30-V27-V18</f>
        <v>26.400000000000034</v>
      </c>
      <c r="W29" s="28">
        <f>W18*0.5</f>
        <v>27.5</v>
      </c>
      <c r="X29" s="28">
        <f>X18*0.5</f>
        <v>11</v>
      </c>
      <c r="Y29" s="29">
        <f>Y18*0.5</f>
        <v>5.5</v>
      </c>
      <c r="Z29" s="18"/>
      <c r="AA29" s="222"/>
      <c r="AB29" s="226"/>
      <c r="AC29" s="224"/>
      <c r="AD29" s="224"/>
      <c r="AE29" s="224"/>
      <c r="AF29" s="216"/>
      <c r="AI29" s="222"/>
      <c r="AJ29" s="226"/>
      <c r="AK29" s="224"/>
      <c r="AL29" s="224"/>
      <c r="AM29" s="224"/>
      <c r="AN29" s="216"/>
      <c r="AQ29" s="222"/>
      <c r="AR29" s="226"/>
      <c r="AS29" s="224"/>
      <c r="AT29" s="224"/>
      <c r="AU29" s="224"/>
      <c r="AV29" s="216"/>
    </row>
    <row r="30" spans="4:48" ht="25.5" x14ac:dyDescent="0.2">
      <c r="D30" s="11"/>
      <c r="E30" s="6"/>
      <c r="F30" s="4" t="s">
        <v>42</v>
      </c>
      <c r="G30" s="16"/>
      <c r="H30" s="16">
        <v>0</v>
      </c>
      <c r="I30" s="16">
        <v>0</v>
      </c>
      <c r="J30" s="16">
        <v>0</v>
      </c>
      <c r="K30" s="17">
        <v>0</v>
      </c>
      <c r="L30" s="18"/>
      <c r="M30" s="4" t="s">
        <v>42</v>
      </c>
      <c r="N30" s="11"/>
      <c r="O30" s="28">
        <f>(O27+O18)*N29</f>
        <v>290.40000000000003</v>
      </c>
      <c r="P30" s="28">
        <f>P18+P29+P27</f>
        <v>0</v>
      </c>
      <c r="Q30" s="28">
        <f>Q18+Q29+Q27</f>
        <v>0</v>
      </c>
      <c r="R30" s="29">
        <f>R18+R29+R27</f>
        <v>0</v>
      </c>
      <c r="S30" s="43"/>
      <c r="T30" s="4" t="s">
        <v>42</v>
      </c>
      <c r="U30" s="11"/>
      <c r="V30" s="28">
        <f>(V27+V18)*U29</f>
        <v>290.40000000000003</v>
      </c>
      <c r="W30" s="28">
        <f>W18+W29+W27</f>
        <v>0</v>
      </c>
      <c r="X30" s="28">
        <f>X18+X29+X27</f>
        <v>0</v>
      </c>
      <c r="Y30" s="29">
        <f>Y18+Y29+Y27</f>
        <v>0</v>
      </c>
      <c r="Z30" s="18"/>
      <c r="AA30" s="4" t="s">
        <v>42</v>
      </c>
      <c r="AB30" s="11"/>
      <c r="AC30" s="28">
        <f>(AC27+AC18)*AB28</f>
        <v>274.45000000000005</v>
      </c>
      <c r="AD30" s="28">
        <f>AD18+AD28+AD27</f>
        <v>0</v>
      </c>
      <c r="AE30" s="28">
        <f>AE18+AE28+AE27</f>
        <v>0</v>
      </c>
      <c r="AF30" s="29">
        <f>AF18+AF28+AF27</f>
        <v>0</v>
      </c>
      <c r="AI30" s="4" t="s">
        <v>42</v>
      </c>
      <c r="AJ30" s="11"/>
      <c r="AK30" s="28">
        <f>(AK27+AK18)*AJ28</f>
        <v>500.50000000000006</v>
      </c>
      <c r="AL30" s="28">
        <f>AL18+AL28+AL27</f>
        <v>0</v>
      </c>
      <c r="AM30" s="28">
        <f>AM18+AM28+AM27</f>
        <v>0</v>
      </c>
      <c r="AN30" s="29">
        <f>AN18+AN28+AN27</f>
        <v>0</v>
      </c>
      <c r="AQ30" s="4" t="s">
        <v>42</v>
      </c>
      <c r="AR30" s="11"/>
      <c r="AS30" s="28">
        <f>(AS27+AS18)*AR28</f>
        <v>290.40000000000003</v>
      </c>
      <c r="AT30" s="28">
        <f>AT18+AT28+AT27</f>
        <v>0</v>
      </c>
      <c r="AU30" s="28">
        <f>AU18+AU28+AU27</f>
        <v>0</v>
      </c>
      <c r="AV30" s="29">
        <f>AV18+AV28+AV27</f>
        <v>0</v>
      </c>
    </row>
    <row r="31" spans="4:48" x14ac:dyDescent="0.2">
      <c r="D31" s="11"/>
      <c r="E31" s="6"/>
      <c r="F31" s="24"/>
      <c r="G31" s="16"/>
      <c r="H31" s="16"/>
      <c r="I31" s="16"/>
      <c r="J31" s="16"/>
      <c r="K31" s="17"/>
      <c r="L31" s="18"/>
      <c r="M31" s="4"/>
      <c r="N31" s="11"/>
      <c r="O31" s="16"/>
      <c r="P31" s="16"/>
      <c r="Q31" s="16"/>
      <c r="R31" s="17"/>
      <c r="S31" s="44"/>
      <c r="T31" s="4"/>
      <c r="U31" s="11"/>
      <c r="V31" s="16"/>
      <c r="W31" s="16"/>
      <c r="X31" s="16"/>
      <c r="Y31" s="17"/>
      <c r="Z31" s="18"/>
      <c r="AA31" s="4"/>
      <c r="AB31" s="16"/>
      <c r="AC31" s="16"/>
      <c r="AD31" s="16"/>
      <c r="AE31" s="16"/>
      <c r="AF31" s="17"/>
      <c r="AI31" s="4"/>
      <c r="AJ31" s="16"/>
      <c r="AK31" s="16"/>
      <c r="AL31" s="16"/>
      <c r="AM31" s="16"/>
      <c r="AN31" s="17"/>
      <c r="AQ31" s="4"/>
      <c r="AR31" s="16"/>
      <c r="AS31" s="16"/>
      <c r="AT31" s="16"/>
      <c r="AU31" s="16"/>
      <c r="AV31" s="17"/>
    </row>
    <row r="32" spans="4:48" x14ac:dyDescent="0.2">
      <c r="D32" s="11"/>
      <c r="E32" s="6"/>
      <c r="F32" s="25" t="s">
        <v>27</v>
      </c>
      <c r="G32" s="16"/>
      <c r="H32" s="16"/>
      <c r="I32" s="16"/>
      <c r="J32" s="16"/>
      <c r="K32" s="17"/>
      <c r="L32" s="18"/>
      <c r="M32" s="25" t="s">
        <v>27</v>
      </c>
      <c r="N32" s="11"/>
      <c r="O32" s="16"/>
      <c r="P32" s="16"/>
      <c r="Q32" s="16"/>
      <c r="R32" s="17"/>
      <c r="S32" s="44"/>
      <c r="T32" s="25" t="s">
        <v>27</v>
      </c>
      <c r="U32" s="11"/>
      <c r="V32" s="16"/>
      <c r="W32" s="16"/>
      <c r="X32" s="16"/>
      <c r="Y32" s="17"/>
      <c r="Z32" s="18"/>
      <c r="AA32" s="25" t="s">
        <v>27</v>
      </c>
      <c r="AB32" s="16"/>
      <c r="AC32" s="16"/>
      <c r="AD32" s="16"/>
      <c r="AE32" s="16"/>
      <c r="AF32" s="17"/>
      <c r="AI32" s="25" t="s">
        <v>27</v>
      </c>
      <c r="AJ32" s="16"/>
      <c r="AK32" s="16"/>
      <c r="AL32" s="16"/>
      <c r="AM32" s="16"/>
      <c r="AN32" s="17"/>
      <c r="AQ32" s="25" t="s">
        <v>27</v>
      </c>
      <c r="AR32" s="16"/>
      <c r="AS32" s="16"/>
      <c r="AT32" s="16"/>
      <c r="AU32" s="16"/>
      <c r="AV32" s="17"/>
    </row>
    <row r="33" spans="4:48" ht="38.25" x14ac:dyDescent="0.2">
      <c r="D33" s="11" t="s">
        <v>37</v>
      </c>
      <c r="E33" s="6"/>
      <c r="F33" s="4" t="s">
        <v>18</v>
      </c>
      <c r="G33" s="11"/>
      <c r="H33" s="16">
        <v>30</v>
      </c>
      <c r="I33" s="16">
        <v>30</v>
      </c>
      <c r="J33" s="16">
        <v>30</v>
      </c>
      <c r="K33" s="17">
        <v>30</v>
      </c>
      <c r="L33" s="18"/>
      <c r="M33" s="4" t="s">
        <v>18</v>
      </c>
      <c r="N33" s="11"/>
      <c r="O33" s="16">
        <v>30</v>
      </c>
      <c r="P33" s="16">
        <v>30</v>
      </c>
      <c r="Q33" s="16">
        <v>30</v>
      </c>
      <c r="R33" s="17">
        <v>30</v>
      </c>
      <c r="S33" s="44"/>
      <c r="T33" s="4" t="s">
        <v>18</v>
      </c>
      <c r="U33" s="11"/>
      <c r="V33" s="16">
        <v>30</v>
      </c>
      <c r="W33" s="16">
        <v>30</v>
      </c>
      <c r="X33" s="16">
        <v>30</v>
      </c>
      <c r="Y33" s="17">
        <v>30</v>
      </c>
      <c r="Z33" s="18"/>
      <c r="AA33" s="4" t="s">
        <v>18</v>
      </c>
      <c r="AB33" s="11"/>
      <c r="AC33" s="16">
        <v>30</v>
      </c>
      <c r="AD33" s="16">
        <v>30</v>
      </c>
      <c r="AE33" s="16">
        <v>30</v>
      </c>
      <c r="AF33" s="17">
        <v>30</v>
      </c>
      <c r="AI33" s="4" t="s">
        <v>18</v>
      </c>
      <c r="AJ33" s="11"/>
      <c r="AK33" s="16">
        <v>30</v>
      </c>
      <c r="AL33" s="16">
        <v>30</v>
      </c>
      <c r="AM33" s="16">
        <v>30</v>
      </c>
      <c r="AN33" s="17">
        <v>30</v>
      </c>
      <c r="AQ33" s="4" t="s">
        <v>18</v>
      </c>
      <c r="AR33" s="11"/>
      <c r="AS33" s="16">
        <v>30</v>
      </c>
      <c r="AT33" s="16">
        <v>30</v>
      </c>
      <c r="AU33" s="16">
        <v>30</v>
      </c>
      <c r="AV33" s="17">
        <v>30</v>
      </c>
    </row>
    <row r="34" spans="4:48" x14ac:dyDescent="0.2">
      <c r="D34" s="11"/>
      <c r="E34" s="6"/>
      <c r="F34" s="4"/>
      <c r="G34" s="11"/>
      <c r="H34" s="16"/>
      <c r="I34" s="16"/>
      <c r="J34" s="16"/>
      <c r="K34" s="17"/>
      <c r="L34" s="18"/>
      <c r="M34" s="4"/>
      <c r="N34" s="11"/>
      <c r="O34" s="16"/>
      <c r="P34" s="16"/>
      <c r="Q34" s="16"/>
      <c r="R34" s="17"/>
      <c r="S34" s="44"/>
      <c r="T34" s="4"/>
      <c r="U34" s="11"/>
      <c r="V34" s="16"/>
      <c r="W34" s="16"/>
      <c r="X34" s="16"/>
      <c r="Y34" s="17"/>
      <c r="Z34" s="18"/>
      <c r="AA34" s="4"/>
      <c r="AB34" s="11"/>
      <c r="AC34" s="16"/>
      <c r="AD34" s="16"/>
      <c r="AE34" s="16"/>
      <c r="AF34" s="17"/>
      <c r="AI34" s="4"/>
      <c r="AJ34" s="11"/>
      <c r="AK34" s="16"/>
      <c r="AL34" s="16"/>
      <c r="AM34" s="16"/>
      <c r="AN34" s="17"/>
      <c r="AQ34" s="4"/>
      <c r="AR34" s="11"/>
      <c r="AS34" s="16"/>
      <c r="AT34" s="16"/>
      <c r="AU34" s="16"/>
      <c r="AV34" s="17"/>
    </row>
    <row r="35" spans="4:48" x14ac:dyDescent="0.2">
      <c r="D35" s="11"/>
      <c r="E35" s="6"/>
      <c r="F35" s="12" t="s">
        <v>17</v>
      </c>
      <c r="G35" s="11"/>
      <c r="H35" s="16"/>
      <c r="I35" s="16"/>
      <c r="J35" s="16"/>
      <c r="K35" s="17"/>
      <c r="L35" s="18"/>
      <c r="M35" s="12" t="s">
        <v>17</v>
      </c>
      <c r="N35" s="11"/>
      <c r="O35" s="16"/>
      <c r="P35" s="16"/>
      <c r="Q35" s="16"/>
      <c r="R35" s="17"/>
      <c r="S35" s="44"/>
      <c r="T35" s="12" t="s">
        <v>17</v>
      </c>
      <c r="U35" s="11"/>
      <c r="V35" s="16"/>
      <c r="W35" s="16"/>
      <c r="X35" s="16"/>
      <c r="Y35" s="17"/>
      <c r="Z35" s="18"/>
      <c r="AA35" s="12" t="s">
        <v>17</v>
      </c>
      <c r="AB35" s="11"/>
      <c r="AC35" s="16"/>
      <c r="AD35" s="16"/>
      <c r="AE35" s="16"/>
      <c r="AF35" s="17"/>
      <c r="AI35" s="12" t="s">
        <v>17</v>
      </c>
      <c r="AJ35" s="11"/>
      <c r="AK35" s="16"/>
      <c r="AL35" s="16"/>
      <c r="AM35" s="16"/>
      <c r="AN35" s="17"/>
      <c r="AQ35" s="12" t="s">
        <v>17</v>
      </c>
      <c r="AR35" s="11"/>
      <c r="AS35" s="16"/>
      <c r="AT35" s="16"/>
      <c r="AU35" s="16"/>
      <c r="AV35" s="17"/>
    </row>
    <row r="36" spans="4:48" x14ac:dyDescent="0.2">
      <c r="D36" s="11"/>
      <c r="E36" s="6"/>
      <c r="F36" s="4" t="s">
        <v>14</v>
      </c>
      <c r="G36" s="11"/>
      <c r="H36" s="16">
        <v>200</v>
      </c>
      <c r="I36" s="16"/>
      <c r="J36" s="16"/>
      <c r="K36" s="17">
        <v>200</v>
      </c>
      <c r="L36" s="18"/>
      <c r="M36" s="4" t="s">
        <v>14</v>
      </c>
      <c r="N36" s="11"/>
      <c r="O36" s="16">
        <v>200</v>
      </c>
      <c r="P36" s="16"/>
      <c r="Q36" s="16"/>
      <c r="R36" s="17">
        <v>200</v>
      </c>
      <c r="S36" s="44"/>
      <c r="T36" s="4" t="s">
        <v>14</v>
      </c>
      <c r="U36" s="11"/>
      <c r="V36" s="16">
        <v>200</v>
      </c>
      <c r="W36" s="16"/>
      <c r="X36" s="16"/>
      <c r="Y36" s="17">
        <v>200</v>
      </c>
      <c r="Z36" s="18"/>
      <c r="AA36" s="4" t="s">
        <v>14</v>
      </c>
      <c r="AB36" s="11"/>
      <c r="AC36" s="16">
        <v>200</v>
      </c>
      <c r="AD36" s="16"/>
      <c r="AE36" s="16"/>
      <c r="AF36" s="17">
        <v>200</v>
      </c>
      <c r="AI36" s="4" t="s">
        <v>14</v>
      </c>
      <c r="AJ36" s="11"/>
      <c r="AK36" s="16">
        <v>200</v>
      </c>
      <c r="AL36" s="16"/>
      <c r="AM36" s="16"/>
      <c r="AN36" s="17">
        <v>200</v>
      </c>
      <c r="AQ36" s="4" t="s">
        <v>14</v>
      </c>
      <c r="AR36" s="11"/>
      <c r="AS36" s="16">
        <v>200</v>
      </c>
      <c r="AT36" s="16"/>
      <c r="AU36" s="16"/>
      <c r="AV36" s="17">
        <v>200</v>
      </c>
    </row>
    <row r="37" spans="4:48" x14ac:dyDescent="0.2">
      <c r="D37" s="11"/>
      <c r="E37" s="6"/>
      <c r="F37" s="4" t="s">
        <v>15</v>
      </c>
      <c r="G37" s="11"/>
      <c r="H37" s="16"/>
      <c r="I37" s="16">
        <v>200</v>
      </c>
      <c r="J37" s="16"/>
      <c r="K37" s="17"/>
      <c r="L37" s="18"/>
      <c r="M37" s="4" t="s">
        <v>15</v>
      </c>
      <c r="N37" s="11"/>
      <c r="O37" s="16"/>
      <c r="P37" s="16">
        <v>200</v>
      </c>
      <c r="Q37" s="16"/>
      <c r="R37" s="17"/>
      <c r="S37" s="44"/>
      <c r="T37" s="4" t="s">
        <v>15</v>
      </c>
      <c r="U37" s="11"/>
      <c r="V37" s="16"/>
      <c r="W37" s="16">
        <v>200</v>
      </c>
      <c r="X37" s="16"/>
      <c r="Y37" s="17"/>
      <c r="Z37" s="18"/>
      <c r="AA37" s="4" t="s">
        <v>15</v>
      </c>
      <c r="AB37" s="11"/>
      <c r="AC37" s="16"/>
      <c r="AD37" s="16">
        <v>200</v>
      </c>
      <c r="AE37" s="16"/>
      <c r="AF37" s="17"/>
      <c r="AI37" s="4" t="s">
        <v>15</v>
      </c>
      <c r="AJ37" s="11"/>
      <c r="AK37" s="16"/>
      <c r="AL37" s="16">
        <v>200</v>
      </c>
      <c r="AM37" s="16"/>
      <c r="AN37" s="17"/>
      <c r="AQ37" s="4" t="s">
        <v>15</v>
      </c>
      <c r="AR37" s="11"/>
      <c r="AS37" s="16"/>
      <c r="AT37" s="16">
        <v>200</v>
      </c>
      <c r="AU37" s="16"/>
      <c r="AV37" s="17"/>
    </row>
    <row r="38" spans="4:48" x14ac:dyDescent="0.2">
      <c r="D38" s="11"/>
      <c r="E38" s="6"/>
      <c r="F38" s="4" t="s">
        <v>16</v>
      </c>
      <c r="G38" s="11"/>
      <c r="H38" s="16"/>
      <c r="I38" s="16"/>
      <c r="J38" s="16">
        <v>200</v>
      </c>
      <c r="K38" s="17"/>
      <c r="L38" s="18"/>
      <c r="M38" s="4" t="s">
        <v>16</v>
      </c>
      <c r="N38" s="11"/>
      <c r="O38" s="16"/>
      <c r="P38" s="16"/>
      <c r="Q38" s="16">
        <v>200</v>
      </c>
      <c r="R38" s="17"/>
      <c r="S38" s="44"/>
      <c r="T38" s="4" t="s">
        <v>16</v>
      </c>
      <c r="U38" s="11"/>
      <c r="V38" s="16"/>
      <c r="W38" s="16"/>
      <c r="X38" s="16">
        <v>200</v>
      </c>
      <c r="Y38" s="17"/>
      <c r="Z38" s="18"/>
      <c r="AA38" s="4" t="s">
        <v>16</v>
      </c>
      <c r="AB38" s="11"/>
      <c r="AC38" s="16"/>
      <c r="AD38" s="16"/>
      <c r="AE38" s="16">
        <v>200</v>
      </c>
      <c r="AF38" s="17"/>
      <c r="AI38" s="4" t="s">
        <v>16</v>
      </c>
      <c r="AJ38" s="11"/>
      <c r="AK38" s="16"/>
      <c r="AL38" s="16"/>
      <c r="AM38" s="16">
        <v>200</v>
      </c>
      <c r="AN38" s="17"/>
      <c r="AQ38" s="4" t="s">
        <v>16</v>
      </c>
      <c r="AR38" s="11"/>
      <c r="AS38" s="16"/>
      <c r="AT38" s="16"/>
      <c r="AU38" s="16">
        <v>200</v>
      </c>
      <c r="AV38" s="17"/>
    </row>
    <row r="39" spans="4:48" x14ac:dyDescent="0.2">
      <c r="D39" s="11"/>
      <c r="E39" s="6"/>
      <c r="F39" s="24"/>
      <c r="G39" s="16" t="s">
        <v>25</v>
      </c>
      <c r="H39" s="16"/>
      <c r="I39" s="16"/>
      <c r="J39" s="16"/>
      <c r="K39" s="17"/>
      <c r="L39" s="18"/>
      <c r="M39" s="26"/>
      <c r="N39" s="16" t="s">
        <v>25</v>
      </c>
      <c r="O39" s="16"/>
      <c r="P39" s="16"/>
      <c r="Q39" s="16"/>
      <c r="R39" s="17"/>
      <c r="S39" s="44"/>
      <c r="T39" s="26"/>
      <c r="U39" s="16" t="s">
        <v>25</v>
      </c>
      <c r="V39" s="16"/>
      <c r="W39" s="16"/>
      <c r="X39" s="16"/>
      <c r="Y39" s="17"/>
      <c r="Z39" s="18"/>
      <c r="AA39" s="24"/>
      <c r="AB39" s="16" t="s">
        <v>25</v>
      </c>
      <c r="AC39" s="16"/>
      <c r="AD39" s="16"/>
      <c r="AE39" s="16"/>
      <c r="AF39" s="17"/>
      <c r="AI39" s="24"/>
      <c r="AJ39" s="16" t="s">
        <v>25</v>
      </c>
      <c r="AK39" s="16"/>
      <c r="AL39" s="16"/>
      <c r="AM39" s="16"/>
      <c r="AN39" s="17"/>
      <c r="AQ39" s="24"/>
      <c r="AR39" s="16" t="s">
        <v>25</v>
      </c>
      <c r="AS39" s="16"/>
      <c r="AT39" s="16"/>
      <c r="AU39" s="16"/>
      <c r="AV39" s="17"/>
    </row>
    <row r="40" spans="4:48" ht="51" x14ac:dyDescent="0.2">
      <c r="D40" s="11" t="s">
        <v>28</v>
      </c>
      <c r="E40" s="6"/>
      <c r="F40" s="12" t="s">
        <v>19</v>
      </c>
      <c r="G40" s="30">
        <f>H40+I40+J40+K40</f>
        <v>480</v>
      </c>
      <c r="H40" s="31">
        <f>H36-H33-H22</f>
        <v>50</v>
      </c>
      <c r="I40" s="31">
        <f>I37-I33-I22</f>
        <v>120</v>
      </c>
      <c r="J40" s="31">
        <f>J38-J33-J22</f>
        <v>150</v>
      </c>
      <c r="K40" s="32">
        <f>K36-K33-K22</f>
        <v>160</v>
      </c>
      <c r="L40" s="18"/>
      <c r="M40" s="12" t="s">
        <v>23</v>
      </c>
      <c r="N40" s="36">
        <f>O40+P40+Q40+R40</f>
        <v>680</v>
      </c>
      <c r="O40" s="28">
        <f>O36-O33</f>
        <v>170</v>
      </c>
      <c r="P40" s="28">
        <f>P37-P33</f>
        <v>170</v>
      </c>
      <c r="Q40" s="28">
        <f>Q38-Q33</f>
        <v>170</v>
      </c>
      <c r="R40" s="29">
        <f t="shared" ref="R40" si="16">R36-R33</f>
        <v>170</v>
      </c>
      <c r="S40" s="43"/>
      <c r="T40" s="12" t="s">
        <v>23</v>
      </c>
      <c r="U40" s="36">
        <f>V40+W40+X40+Y40</f>
        <v>680</v>
      </c>
      <c r="V40" s="28">
        <f>V36-V33</f>
        <v>170</v>
      </c>
      <c r="W40" s="28">
        <f>W37-W33</f>
        <v>170</v>
      </c>
      <c r="X40" s="28">
        <f>X38-X33</f>
        <v>170</v>
      </c>
      <c r="Y40" s="29">
        <f t="shared" ref="Y40" si="17">Y36-Y33</f>
        <v>170</v>
      </c>
      <c r="Z40" s="18"/>
      <c r="AA40" s="12" t="s">
        <v>23</v>
      </c>
      <c r="AB40" s="36">
        <f>AC40+AD40+AE40+AF40</f>
        <v>680</v>
      </c>
      <c r="AC40" s="28">
        <f>AC36-AC33</f>
        <v>170</v>
      </c>
      <c r="AD40" s="28">
        <f>AD37-AD33</f>
        <v>170</v>
      </c>
      <c r="AE40" s="28">
        <f>AE38-AE33</f>
        <v>170</v>
      </c>
      <c r="AF40" s="29">
        <f t="shared" ref="AF40" si="18">AF36-AF33</f>
        <v>170</v>
      </c>
      <c r="AI40" s="12" t="s">
        <v>23</v>
      </c>
      <c r="AJ40" s="36">
        <f>AK40+AL40+AM40+AN40</f>
        <v>680</v>
      </c>
      <c r="AK40" s="28">
        <f>AK36-AK33</f>
        <v>170</v>
      </c>
      <c r="AL40" s="28">
        <f>AL37-AL33</f>
        <v>170</v>
      </c>
      <c r="AM40" s="28">
        <f>AM38-AM33</f>
        <v>170</v>
      </c>
      <c r="AN40" s="29">
        <f t="shared" ref="AN40" si="19">AN36-AN33</f>
        <v>170</v>
      </c>
      <c r="AQ40" s="12" t="s">
        <v>23</v>
      </c>
      <c r="AR40" s="36">
        <f>AS40+AT40+AU40+AV40</f>
        <v>680</v>
      </c>
      <c r="AS40" s="28">
        <f>AS36-AS33</f>
        <v>170</v>
      </c>
      <c r="AT40" s="28">
        <f>AT37-AT33</f>
        <v>170</v>
      </c>
      <c r="AU40" s="28">
        <f>AU38-AU33</f>
        <v>170</v>
      </c>
      <c r="AV40" s="29">
        <f t="shared" ref="AV40" si="20">AV36-AV33</f>
        <v>170</v>
      </c>
    </row>
    <row r="41" spans="4:48" ht="13.5" thickBot="1" x14ac:dyDescent="0.25">
      <c r="D41" s="8"/>
      <c r="F41" s="27" t="s">
        <v>20</v>
      </c>
      <c r="G41" s="33">
        <f>H41+I41+J41+K41</f>
        <v>480</v>
      </c>
      <c r="H41" s="34">
        <f>H40</f>
        <v>50</v>
      </c>
      <c r="I41" s="34">
        <f>I40</f>
        <v>120</v>
      </c>
      <c r="J41" s="34">
        <f>J40</f>
        <v>150</v>
      </c>
      <c r="K41" s="35">
        <f>K40</f>
        <v>160</v>
      </c>
      <c r="L41" s="18"/>
      <c r="M41" s="27" t="s">
        <v>20</v>
      </c>
      <c r="N41" s="37">
        <f>O41+P41+Q41+R41</f>
        <v>870</v>
      </c>
      <c r="O41" s="38">
        <f>O40+O22</f>
        <v>302</v>
      </c>
      <c r="P41" s="38">
        <f>P40+P22</f>
        <v>195</v>
      </c>
      <c r="Q41" s="38">
        <f>Q40+Q22</f>
        <v>192</v>
      </c>
      <c r="R41" s="39">
        <f>R40+R22</f>
        <v>181</v>
      </c>
      <c r="S41" s="43"/>
      <c r="T41" s="27" t="s">
        <v>20</v>
      </c>
      <c r="U41" s="37">
        <f>V41+W41+X41+Y41</f>
        <v>870</v>
      </c>
      <c r="V41" s="38">
        <f>V40+V22</f>
        <v>302</v>
      </c>
      <c r="W41" s="38">
        <f>W40+W22</f>
        <v>195</v>
      </c>
      <c r="X41" s="38">
        <f>X40+X22</f>
        <v>192</v>
      </c>
      <c r="Y41" s="39">
        <f>Y40+Y22</f>
        <v>181</v>
      </c>
      <c r="Z41" s="18"/>
      <c r="AA41" s="27" t="s">
        <v>20</v>
      </c>
      <c r="AB41" s="37">
        <f>AC41+AD41+AE41+AF41</f>
        <v>757</v>
      </c>
      <c r="AC41" s="38">
        <f>AC40+AC22</f>
        <v>192</v>
      </c>
      <c r="AD41" s="38">
        <f>AD40+AD22</f>
        <v>192</v>
      </c>
      <c r="AE41" s="38">
        <f>AE40+AE22</f>
        <v>192</v>
      </c>
      <c r="AF41" s="39">
        <f>AF40+AF22</f>
        <v>181</v>
      </c>
      <c r="AI41" s="27" t="s">
        <v>20</v>
      </c>
      <c r="AJ41" s="37">
        <f>AK41+AL41+AM41+AN41</f>
        <v>870</v>
      </c>
      <c r="AK41" s="38">
        <f>AK40+AK22</f>
        <v>302</v>
      </c>
      <c r="AL41" s="38">
        <f>AL40+AL22</f>
        <v>195</v>
      </c>
      <c r="AM41" s="38">
        <f>AM40+AM22</f>
        <v>192</v>
      </c>
      <c r="AN41" s="39">
        <f>AN40+AN22</f>
        <v>181</v>
      </c>
      <c r="AQ41" s="27" t="s">
        <v>20</v>
      </c>
      <c r="AR41" s="37">
        <f>AS41+AT41+AU41+AV41</f>
        <v>860</v>
      </c>
      <c r="AS41" s="38">
        <f>AS40+AS22</f>
        <v>296</v>
      </c>
      <c r="AT41" s="38">
        <f>AT40+AT22</f>
        <v>192.5</v>
      </c>
      <c r="AU41" s="38">
        <f>AU40+AU22</f>
        <v>191</v>
      </c>
      <c r="AV41" s="39">
        <f>AV40+AV22</f>
        <v>180.5</v>
      </c>
    </row>
  </sheetData>
  <mergeCells count="30">
    <mergeCell ref="AQ2:AV2"/>
    <mergeCell ref="AI5:AN5"/>
    <mergeCell ref="AI28:AI29"/>
    <mergeCell ref="AJ28:AJ29"/>
    <mergeCell ref="AK28:AK29"/>
    <mergeCell ref="AL28:AL29"/>
    <mergeCell ref="AM28:AM29"/>
    <mergeCell ref="AQ5:AV5"/>
    <mergeCell ref="AQ28:AQ29"/>
    <mergeCell ref="AR28:AR29"/>
    <mergeCell ref="AS28:AS29"/>
    <mergeCell ref="AT28:AT29"/>
    <mergeCell ref="AU28:AU29"/>
    <mergeCell ref="AV28:AV29"/>
    <mergeCell ref="T2:Y2"/>
    <mergeCell ref="M2:R2"/>
    <mergeCell ref="AN28:AN29"/>
    <mergeCell ref="B8:B9"/>
    <mergeCell ref="F5:K5"/>
    <mergeCell ref="M5:R5"/>
    <mergeCell ref="AA5:AF5"/>
    <mergeCell ref="AA28:AA29"/>
    <mergeCell ref="AF28:AF29"/>
    <mergeCell ref="AE28:AE29"/>
    <mergeCell ref="AD28:AD29"/>
    <mergeCell ref="AC28:AC29"/>
    <mergeCell ref="AB28:AB29"/>
    <mergeCell ref="T5:Y5"/>
    <mergeCell ref="AA2:AF2"/>
    <mergeCell ref="AI2:A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53"/>
  <sheetViews>
    <sheetView zoomScale="40" zoomScaleNormal="40" workbookViewId="0">
      <selection activeCell="BE2" sqref="BE2:BJ2"/>
    </sheetView>
  </sheetViews>
  <sheetFormatPr defaultColWidth="8.85546875" defaultRowHeight="12.75" x14ac:dyDescent="0.2"/>
  <cols>
    <col min="1" max="1" width="44.85546875" style="48" customWidth="1"/>
    <col min="2" max="2" width="14.5703125" style="48" customWidth="1"/>
    <col min="3" max="3" width="12.85546875" style="136" customWidth="1"/>
    <col min="4" max="4" width="30.85546875" style="48" customWidth="1"/>
    <col min="5" max="5" width="12.85546875" style="48" customWidth="1"/>
    <col min="6" max="6" width="12.85546875" style="136" customWidth="1"/>
    <col min="7" max="7" width="8.85546875" style="48"/>
    <col min="8" max="8" width="8.85546875" style="48" customWidth="1"/>
    <col min="9" max="9" width="44.140625" style="48" bestFit="1" customWidth="1"/>
    <col min="10" max="11" width="12.85546875" style="48" customWidth="1"/>
    <col min="12" max="12" width="30.85546875" style="48" customWidth="1"/>
    <col min="13" max="14" width="12.85546875" style="48" customWidth="1"/>
    <col min="15" max="15" width="8.85546875" style="49" customWidth="1"/>
    <col min="16" max="16" width="8.85546875" style="48" customWidth="1"/>
    <col min="17" max="17" width="41.85546875" style="48" customWidth="1"/>
    <col min="18" max="18" width="19.5703125" style="48" customWidth="1"/>
    <col min="19" max="19" width="15.42578125" style="48" customWidth="1"/>
    <col min="20" max="20" width="30.85546875" style="48" customWidth="1"/>
    <col min="21" max="21" width="14.5703125" style="48" customWidth="1"/>
    <col min="22" max="22" width="13" style="48" customWidth="1"/>
    <col min="23" max="24" width="8.85546875" style="48" customWidth="1"/>
    <col min="25" max="25" width="44.140625" style="48" bestFit="1" customWidth="1"/>
    <col min="26" max="27" width="12.85546875" style="48" customWidth="1"/>
    <col min="28" max="28" width="30.85546875" style="48" customWidth="1"/>
    <col min="29" max="30" width="12.85546875" style="48" customWidth="1"/>
    <col min="31" max="32" width="8.85546875" style="48" customWidth="1"/>
    <col min="33" max="33" width="44.140625" style="48" bestFit="1" customWidth="1"/>
    <col min="34" max="35" width="12.85546875" style="48" customWidth="1"/>
    <col min="36" max="36" width="30.85546875" style="48" customWidth="1"/>
    <col min="37" max="38" width="12.85546875" style="48" customWidth="1"/>
    <col min="39" max="40" width="12.85546875" style="49" customWidth="1"/>
    <col min="41" max="41" width="44.140625" style="48" bestFit="1" customWidth="1"/>
    <col min="42" max="42" width="21.5703125" style="48" customWidth="1"/>
    <col min="43" max="43" width="18.140625" style="48" customWidth="1"/>
    <col min="44" max="44" width="20.140625" style="48" customWidth="1"/>
    <col min="45" max="45" width="12.85546875" style="48" customWidth="1"/>
    <col min="46" max="46" width="14" style="48" customWidth="1"/>
    <col min="47" max="48" width="8.85546875" style="48"/>
    <col min="49" max="49" width="44.140625" style="48" bestFit="1" customWidth="1"/>
    <col min="50" max="50" width="16.85546875" style="48" customWidth="1"/>
    <col min="51" max="51" width="22.85546875" style="48" customWidth="1"/>
    <col min="52" max="52" width="26.140625" style="48" customWidth="1"/>
    <col min="53" max="53" width="16.140625" style="48" customWidth="1"/>
    <col min="54" max="54" width="10.85546875" style="48" customWidth="1"/>
    <col min="55" max="56" width="8.85546875" style="48"/>
    <col min="57" max="57" width="37.140625" style="48" customWidth="1"/>
    <col min="58" max="58" width="16.5703125" style="48" customWidth="1"/>
    <col min="59" max="59" width="19.5703125" style="48" customWidth="1"/>
    <col min="60" max="60" width="22.28515625" style="48" customWidth="1"/>
    <col min="61" max="61" width="17.42578125" style="48" customWidth="1"/>
    <col min="62" max="62" width="31.42578125" style="48" customWidth="1"/>
    <col min="63" max="16384" width="8.85546875" style="48"/>
  </cols>
  <sheetData>
    <row r="1" spans="1:62" x14ac:dyDescent="0.2">
      <c r="A1" s="50"/>
      <c r="B1" s="50"/>
      <c r="C1" s="127"/>
      <c r="D1" s="50"/>
      <c r="E1" s="50"/>
      <c r="F1" s="127"/>
    </row>
    <row r="2" spans="1:62" ht="69.95" customHeight="1" x14ac:dyDescent="0.2">
      <c r="A2" s="245" t="s">
        <v>68</v>
      </c>
      <c r="B2" s="245"/>
      <c r="C2" s="245"/>
      <c r="D2" s="245"/>
      <c r="E2" s="245"/>
      <c r="F2" s="245"/>
      <c r="G2" s="183"/>
      <c r="H2" s="51"/>
      <c r="I2" s="228" t="s">
        <v>175</v>
      </c>
      <c r="J2" s="228"/>
      <c r="K2" s="228"/>
      <c r="L2" s="228"/>
      <c r="M2" s="228"/>
      <c r="N2" s="228"/>
      <c r="O2" s="70"/>
      <c r="P2" s="70"/>
      <c r="Q2" s="228" t="s">
        <v>190</v>
      </c>
      <c r="R2" s="228"/>
      <c r="S2" s="228"/>
      <c r="T2" s="228"/>
      <c r="U2" s="228"/>
      <c r="V2" s="228"/>
      <c r="W2" s="70"/>
      <c r="X2" s="70"/>
      <c r="Y2" s="228" t="s">
        <v>177</v>
      </c>
      <c r="Z2" s="228"/>
      <c r="AA2" s="228"/>
      <c r="AB2" s="228"/>
      <c r="AC2" s="228"/>
      <c r="AD2" s="228"/>
      <c r="AE2" s="51"/>
      <c r="AF2" s="51"/>
      <c r="AG2" s="228" t="s">
        <v>176</v>
      </c>
      <c r="AH2" s="228"/>
      <c r="AI2" s="228"/>
      <c r="AJ2" s="228"/>
      <c r="AK2" s="228"/>
      <c r="AL2" s="228"/>
      <c r="AM2" s="82"/>
      <c r="AN2" s="82"/>
      <c r="AO2" s="228" t="s">
        <v>180</v>
      </c>
      <c r="AP2" s="228"/>
      <c r="AQ2" s="228"/>
      <c r="AR2" s="228"/>
      <c r="AS2" s="228"/>
      <c r="AT2" s="228"/>
      <c r="AW2" s="228" t="s">
        <v>178</v>
      </c>
      <c r="AX2" s="228"/>
      <c r="AY2" s="228"/>
      <c r="AZ2" s="228"/>
      <c r="BA2" s="228"/>
      <c r="BB2" s="228"/>
      <c r="BE2" s="228" t="s">
        <v>186</v>
      </c>
      <c r="BF2" s="228"/>
      <c r="BG2" s="228"/>
      <c r="BH2" s="228"/>
      <c r="BI2" s="228"/>
      <c r="BJ2" s="228"/>
    </row>
    <row r="3" spans="1:62" ht="18" x14ac:dyDescent="0.2">
      <c r="A3" s="83"/>
      <c r="B3" s="83"/>
      <c r="C3" s="128"/>
      <c r="D3" s="83"/>
      <c r="E3" s="83"/>
      <c r="F3" s="128"/>
      <c r="G3" s="51"/>
      <c r="H3" s="51"/>
      <c r="I3" s="82"/>
      <c r="J3" s="82"/>
      <c r="K3" s="82"/>
      <c r="L3" s="84"/>
      <c r="M3" s="84"/>
      <c r="N3" s="151"/>
      <c r="O3" s="85"/>
      <c r="P3" s="51"/>
      <c r="Q3" s="82"/>
      <c r="R3" s="82"/>
      <c r="S3" s="82"/>
      <c r="T3" s="82"/>
      <c r="U3" s="82"/>
      <c r="V3" s="82"/>
      <c r="W3" s="86"/>
      <c r="X3" s="86"/>
      <c r="Y3" s="82"/>
      <c r="Z3" s="82"/>
      <c r="AA3" s="82"/>
      <c r="AB3" s="82"/>
      <c r="AC3" s="82"/>
      <c r="AD3" s="82"/>
      <c r="AE3" s="86"/>
      <c r="AF3" s="86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W3" s="82"/>
      <c r="AX3" s="82"/>
      <c r="AY3" s="82"/>
      <c r="AZ3" s="82"/>
      <c r="BA3" s="82"/>
      <c r="BB3" s="82"/>
      <c r="BE3" s="82"/>
      <c r="BF3" s="82"/>
      <c r="BG3" s="82"/>
      <c r="BH3" s="82"/>
      <c r="BI3" s="82"/>
      <c r="BJ3" s="82"/>
    </row>
    <row r="4" spans="1:62" ht="15.75" x14ac:dyDescent="0.2">
      <c r="A4" s="241" t="s">
        <v>72</v>
      </c>
      <c r="B4" s="241"/>
      <c r="C4" s="241"/>
      <c r="D4" s="241"/>
      <c r="E4" s="241"/>
      <c r="F4" s="241"/>
      <c r="G4" s="51"/>
      <c r="H4" s="51"/>
      <c r="I4" s="241" t="s">
        <v>72</v>
      </c>
      <c r="J4" s="241"/>
      <c r="K4" s="241"/>
      <c r="L4" s="241"/>
      <c r="M4" s="241"/>
      <c r="N4" s="241"/>
      <c r="O4" s="87"/>
      <c r="P4" s="51"/>
      <c r="Q4" s="241" t="s">
        <v>72</v>
      </c>
      <c r="R4" s="241"/>
      <c r="S4" s="241"/>
      <c r="T4" s="241"/>
      <c r="U4" s="241"/>
      <c r="V4" s="241"/>
      <c r="W4" s="86"/>
      <c r="X4" s="86"/>
      <c r="Y4" s="241" t="s">
        <v>72</v>
      </c>
      <c r="Z4" s="241"/>
      <c r="AA4" s="241"/>
      <c r="AB4" s="241"/>
      <c r="AC4" s="241"/>
      <c r="AD4" s="241"/>
      <c r="AE4" s="86"/>
      <c r="AF4" s="86"/>
      <c r="AG4" s="241" t="s">
        <v>72</v>
      </c>
      <c r="AH4" s="241"/>
      <c r="AI4" s="241"/>
      <c r="AJ4" s="241"/>
      <c r="AK4" s="241"/>
      <c r="AL4" s="241"/>
      <c r="AM4" s="87"/>
      <c r="AN4" s="87"/>
      <c r="AO4" s="241" t="s">
        <v>72</v>
      </c>
      <c r="AP4" s="241"/>
      <c r="AQ4" s="241"/>
      <c r="AR4" s="241"/>
      <c r="AS4" s="241"/>
      <c r="AT4" s="241"/>
      <c r="AW4" s="241" t="s">
        <v>72</v>
      </c>
      <c r="AX4" s="241"/>
      <c r="AY4" s="241"/>
      <c r="AZ4" s="241"/>
      <c r="BA4" s="241"/>
      <c r="BB4" s="241"/>
      <c r="BE4" s="241" t="s">
        <v>72</v>
      </c>
      <c r="BF4" s="241"/>
      <c r="BG4" s="241"/>
      <c r="BH4" s="241"/>
      <c r="BI4" s="241"/>
      <c r="BJ4" s="241"/>
    </row>
    <row r="5" spans="1:62" ht="18" x14ac:dyDescent="0.2">
      <c r="A5" s="88" t="s">
        <v>82</v>
      </c>
      <c r="B5" s="83"/>
      <c r="C5" s="128"/>
      <c r="D5" s="83"/>
      <c r="E5" s="83"/>
      <c r="F5" s="128"/>
      <c r="G5" s="51"/>
      <c r="H5" s="51"/>
      <c r="I5" s="88" t="s">
        <v>82</v>
      </c>
      <c r="J5" s="83"/>
      <c r="K5" s="128"/>
      <c r="L5" s="83"/>
      <c r="M5" s="83"/>
      <c r="N5" s="128"/>
      <c r="O5" s="86"/>
      <c r="P5" s="51"/>
      <c r="Q5" s="88" t="s">
        <v>82</v>
      </c>
      <c r="R5" s="83"/>
      <c r="S5" s="128"/>
      <c r="T5" s="83"/>
      <c r="U5" s="83"/>
      <c r="V5" s="128"/>
      <c r="W5" s="86"/>
      <c r="X5" s="86"/>
      <c r="Y5" s="88" t="s">
        <v>82</v>
      </c>
      <c r="Z5" s="83"/>
      <c r="AA5" s="128"/>
      <c r="AB5" s="83"/>
      <c r="AC5" s="83"/>
      <c r="AD5" s="128"/>
      <c r="AE5" s="86"/>
      <c r="AF5" s="86"/>
      <c r="AG5" s="88" t="s">
        <v>82</v>
      </c>
      <c r="AH5" s="83"/>
      <c r="AI5" s="128"/>
      <c r="AJ5" s="83"/>
      <c r="AK5" s="83"/>
      <c r="AL5" s="128"/>
      <c r="AM5" s="160"/>
      <c r="AN5" s="160"/>
      <c r="AO5" s="88" t="s">
        <v>82</v>
      </c>
      <c r="AP5" s="83"/>
      <c r="AQ5" s="128"/>
      <c r="AR5" s="83"/>
      <c r="AS5" s="83"/>
      <c r="AT5" s="128"/>
      <c r="AW5" s="88" t="s">
        <v>82</v>
      </c>
      <c r="AX5" s="83"/>
      <c r="AY5" s="128"/>
      <c r="AZ5" s="83"/>
      <c r="BA5" s="83"/>
      <c r="BB5" s="128"/>
      <c r="BE5" s="88" t="s">
        <v>82</v>
      </c>
      <c r="BF5" s="83"/>
      <c r="BG5" s="128"/>
      <c r="BH5" s="83"/>
      <c r="BI5" s="83"/>
      <c r="BJ5" s="128"/>
    </row>
    <row r="6" spans="1:62" ht="13.35" customHeight="1" x14ac:dyDescent="0.2">
      <c r="A6" s="72"/>
      <c r="B6" s="72"/>
      <c r="C6" s="129"/>
      <c r="D6" s="72"/>
      <c r="E6" s="72"/>
      <c r="F6" s="129"/>
      <c r="G6" s="51"/>
      <c r="H6" s="51"/>
      <c r="I6" s="72"/>
      <c r="J6" s="72"/>
      <c r="K6" s="129"/>
      <c r="L6" s="72"/>
      <c r="M6" s="72"/>
      <c r="N6" s="129"/>
      <c r="O6" s="92"/>
      <c r="P6" s="51"/>
      <c r="Q6" s="72"/>
      <c r="R6" s="72"/>
      <c r="S6" s="129"/>
      <c r="T6" s="72"/>
      <c r="U6" s="72"/>
      <c r="V6" s="129"/>
      <c r="W6" s="86"/>
      <c r="X6" s="86"/>
      <c r="Y6" s="72"/>
      <c r="Z6" s="72"/>
      <c r="AA6" s="129"/>
      <c r="AB6" s="72"/>
      <c r="AC6" s="72"/>
      <c r="AD6" s="129"/>
      <c r="AE6" s="86"/>
      <c r="AF6" s="86"/>
      <c r="AG6" s="72"/>
      <c r="AH6" s="72"/>
      <c r="AI6" s="129"/>
      <c r="AJ6" s="72"/>
      <c r="AK6" s="72"/>
      <c r="AL6" s="129"/>
      <c r="AM6" s="161"/>
      <c r="AN6" s="161"/>
      <c r="AO6" s="72"/>
      <c r="AP6" s="72"/>
      <c r="AQ6" s="129"/>
      <c r="AR6" s="72"/>
      <c r="AS6" s="72"/>
      <c r="AT6" s="129"/>
      <c r="AW6" s="72"/>
      <c r="AX6" s="72"/>
      <c r="AY6" s="129"/>
      <c r="AZ6" s="72"/>
      <c r="BA6" s="72"/>
      <c r="BB6" s="129"/>
      <c r="BE6" s="72"/>
      <c r="BF6" s="72"/>
      <c r="BG6" s="129"/>
      <c r="BH6" s="72"/>
      <c r="BI6" s="72"/>
      <c r="BJ6" s="129"/>
    </row>
    <row r="7" spans="1:62" ht="12.95" customHeight="1" x14ac:dyDescent="0.2">
      <c r="A7" s="235" t="s">
        <v>65</v>
      </c>
      <c r="B7" s="235"/>
      <c r="C7" s="235"/>
      <c r="D7" s="235"/>
      <c r="E7" s="235"/>
      <c r="F7" s="235"/>
      <c r="G7" s="51"/>
      <c r="H7" s="51"/>
      <c r="I7" s="235" t="s">
        <v>65</v>
      </c>
      <c r="J7" s="235"/>
      <c r="K7" s="235"/>
      <c r="L7" s="235"/>
      <c r="M7" s="235"/>
      <c r="N7" s="235"/>
      <c r="O7" s="93"/>
      <c r="P7" s="51"/>
      <c r="Q7" s="235" t="s">
        <v>65</v>
      </c>
      <c r="R7" s="235"/>
      <c r="S7" s="235"/>
      <c r="T7" s="235"/>
      <c r="U7" s="235"/>
      <c r="V7" s="235"/>
      <c r="W7" s="86"/>
      <c r="X7" s="86"/>
      <c r="Y7" s="235" t="s">
        <v>65</v>
      </c>
      <c r="Z7" s="235"/>
      <c r="AA7" s="235"/>
      <c r="AB7" s="235"/>
      <c r="AC7" s="235"/>
      <c r="AD7" s="235"/>
      <c r="AE7" s="51"/>
      <c r="AF7" s="86"/>
      <c r="AG7" s="235" t="s">
        <v>65</v>
      </c>
      <c r="AH7" s="235"/>
      <c r="AI7" s="235"/>
      <c r="AJ7" s="235"/>
      <c r="AK7" s="235"/>
      <c r="AL7" s="235"/>
      <c r="AM7" s="162"/>
      <c r="AN7" s="162"/>
      <c r="AO7" s="235" t="s">
        <v>65</v>
      </c>
      <c r="AP7" s="235"/>
      <c r="AQ7" s="235"/>
      <c r="AR7" s="235"/>
      <c r="AS7" s="235"/>
      <c r="AT7" s="235"/>
      <c r="AW7" s="235" t="s">
        <v>65</v>
      </c>
      <c r="AX7" s="235"/>
      <c r="AY7" s="235"/>
      <c r="AZ7" s="235"/>
      <c r="BA7" s="235"/>
      <c r="BB7" s="235"/>
      <c r="BE7" s="235" t="s">
        <v>65</v>
      </c>
      <c r="BF7" s="235"/>
      <c r="BG7" s="235"/>
      <c r="BH7" s="235"/>
      <c r="BI7" s="235"/>
      <c r="BJ7" s="235"/>
    </row>
    <row r="8" spans="1:62" ht="12.95" customHeight="1" x14ac:dyDescent="0.2">
      <c r="A8" s="236" t="s">
        <v>64</v>
      </c>
      <c r="B8" s="236"/>
      <c r="C8" s="237"/>
      <c r="D8" s="238" t="s">
        <v>63</v>
      </c>
      <c r="E8" s="236"/>
      <c r="F8" s="236"/>
      <c r="G8" s="51"/>
      <c r="H8" s="51"/>
      <c r="I8" s="236" t="s">
        <v>64</v>
      </c>
      <c r="J8" s="236"/>
      <c r="K8" s="237"/>
      <c r="L8" s="238" t="s">
        <v>63</v>
      </c>
      <c r="M8" s="236"/>
      <c r="N8" s="236"/>
      <c r="O8" s="184"/>
      <c r="P8" s="51"/>
      <c r="Q8" s="236" t="s">
        <v>64</v>
      </c>
      <c r="R8" s="236"/>
      <c r="S8" s="237"/>
      <c r="T8" s="238" t="s">
        <v>63</v>
      </c>
      <c r="U8" s="236"/>
      <c r="V8" s="236"/>
      <c r="W8" s="86"/>
      <c r="X8" s="86"/>
      <c r="Y8" s="236" t="s">
        <v>64</v>
      </c>
      <c r="Z8" s="236"/>
      <c r="AA8" s="237"/>
      <c r="AB8" s="238" t="s">
        <v>63</v>
      </c>
      <c r="AC8" s="236"/>
      <c r="AD8" s="236"/>
      <c r="AE8" s="89"/>
      <c r="AF8" s="86"/>
      <c r="AG8" s="236" t="s">
        <v>64</v>
      </c>
      <c r="AH8" s="236"/>
      <c r="AI8" s="237"/>
      <c r="AJ8" s="238" t="s">
        <v>63</v>
      </c>
      <c r="AK8" s="236"/>
      <c r="AL8" s="236"/>
      <c r="AM8" s="163"/>
      <c r="AN8" s="163"/>
      <c r="AO8" s="236" t="s">
        <v>64</v>
      </c>
      <c r="AP8" s="236"/>
      <c r="AQ8" s="237"/>
      <c r="AR8" s="238" t="s">
        <v>63</v>
      </c>
      <c r="AS8" s="236"/>
      <c r="AT8" s="236"/>
      <c r="AW8" s="236" t="s">
        <v>64</v>
      </c>
      <c r="AX8" s="236"/>
      <c r="AY8" s="237"/>
      <c r="AZ8" s="238" t="s">
        <v>63</v>
      </c>
      <c r="BA8" s="236"/>
      <c r="BB8" s="236"/>
      <c r="BE8" s="236" t="s">
        <v>64</v>
      </c>
      <c r="BF8" s="236"/>
      <c r="BG8" s="237"/>
      <c r="BH8" s="238" t="s">
        <v>63</v>
      </c>
      <c r="BI8" s="236"/>
      <c r="BJ8" s="236"/>
    </row>
    <row r="9" spans="1:62" x14ac:dyDescent="0.2">
      <c r="A9" s="74" t="s">
        <v>80</v>
      </c>
      <c r="B9" s="158"/>
      <c r="C9" s="140">
        <f>C10+C11+C12</f>
        <v>45</v>
      </c>
      <c r="D9" s="75" t="s">
        <v>129</v>
      </c>
      <c r="E9" s="75"/>
      <c r="F9" s="130">
        <f>F10+F11</f>
        <v>200</v>
      </c>
      <c r="G9" s="51"/>
      <c r="H9" s="51"/>
      <c r="I9" s="74" t="s">
        <v>80</v>
      </c>
      <c r="J9" s="158"/>
      <c r="K9" s="140">
        <f>K10+K11+K12</f>
        <v>45</v>
      </c>
      <c r="L9" s="75" t="s">
        <v>129</v>
      </c>
      <c r="M9" s="75"/>
      <c r="N9" s="130">
        <f>N10+N11</f>
        <v>245</v>
      </c>
      <c r="O9" s="184"/>
      <c r="P9" s="51"/>
      <c r="Q9" s="74" t="s">
        <v>80</v>
      </c>
      <c r="R9" s="158"/>
      <c r="S9" s="140">
        <f>S10+S11+S12</f>
        <v>45</v>
      </c>
      <c r="T9" s="75" t="s">
        <v>129</v>
      </c>
      <c r="U9" s="75"/>
      <c r="V9" s="130">
        <f>V10+V11</f>
        <v>245</v>
      </c>
      <c r="W9" s="86"/>
      <c r="X9" s="86"/>
      <c r="Y9" s="74" t="s">
        <v>80</v>
      </c>
      <c r="Z9" s="158"/>
      <c r="AA9" s="140">
        <f>AA10+AA11+AA12</f>
        <v>45</v>
      </c>
      <c r="AB9" s="75" t="s">
        <v>129</v>
      </c>
      <c r="AC9" s="75"/>
      <c r="AD9" s="130">
        <f>AD10+AD11</f>
        <v>288</v>
      </c>
      <c r="AE9" s="90"/>
      <c r="AF9" s="86"/>
      <c r="AG9" s="74" t="s">
        <v>80</v>
      </c>
      <c r="AH9" s="158"/>
      <c r="AI9" s="140">
        <f>AI10+AI11+AI12</f>
        <v>45</v>
      </c>
      <c r="AJ9" s="75" t="s">
        <v>129</v>
      </c>
      <c r="AK9" s="75"/>
      <c r="AL9" s="130">
        <f>AL10+AL11</f>
        <v>334</v>
      </c>
      <c r="AM9" s="164"/>
      <c r="AN9" s="164"/>
      <c r="AO9" s="74" t="s">
        <v>80</v>
      </c>
      <c r="AP9" s="158"/>
      <c r="AQ9" s="140">
        <f>AQ10+AQ11+AQ12</f>
        <v>45</v>
      </c>
      <c r="AR9" s="75" t="s">
        <v>129</v>
      </c>
      <c r="AS9" s="75"/>
      <c r="AT9" s="130">
        <f>AT10+AT11</f>
        <v>245</v>
      </c>
      <c r="AW9" s="74" t="s">
        <v>80</v>
      </c>
      <c r="AX9" s="158"/>
      <c r="AY9" s="140">
        <f>AY10+AY11+AY12</f>
        <v>45</v>
      </c>
      <c r="AZ9" s="75" t="s">
        <v>129</v>
      </c>
      <c r="BA9" s="75"/>
      <c r="BB9" s="130">
        <f>BB10+BB11</f>
        <v>288</v>
      </c>
      <c r="BE9" s="74" t="s">
        <v>80</v>
      </c>
      <c r="BF9" s="205"/>
      <c r="BG9" s="140">
        <f>BG10+BG11+BG12</f>
        <v>45</v>
      </c>
      <c r="BH9" s="75" t="s">
        <v>129</v>
      </c>
      <c r="BI9" s="75"/>
      <c r="BJ9" s="130">
        <f>BJ10+BJ11</f>
        <v>291</v>
      </c>
    </row>
    <row r="10" spans="1:62" x14ac:dyDescent="0.2">
      <c r="A10" s="139" t="s">
        <v>146</v>
      </c>
      <c r="B10" s="158"/>
      <c r="C10" s="137">
        <v>10</v>
      </c>
      <c r="D10" s="76" t="s">
        <v>130</v>
      </c>
      <c r="E10" s="76"/>
      <c r="F10" s="131">
        <v>200</v>
      </c>
      <c r="G10" s="51"/>
      <c r="H10" s="51"/>
      <c r="I10" s="139" t="s">
        <v>146</v>
      </c>
      <c r="J10" s="158"/>
      <c r="K10" s="137">
        <v>10</v>
      </c>
      <c r="L10" s="76" t="s">
        <v>130</v>
      </c>
      <c r="M10" s="76"/>
      <c r="N10" s="131">
        <v>200</v>
      </c>
      <c r="O10" s="86"/>
      <c r="P10" s="51"/>
      <c r="Q10" s="139" t="s">
        <v>146</v>
      </c>
      <c r="R10" s="158"/>
      <c r="S10" s="137">
        <v>10</v>
      </c>
      <c r="T10" s="76" t="s">
        <v>130</v>
      </c>
      <c r="U10" s="76"/>
      <c r="V10" s="131">
        <v>200</v>
      </c>
      <c r="W10" s="86"/>
      <c r="X10" s="86"/>
      <c r="Y10" s="139" t="s">
        <v>146</v>
      </c>
      <c r="Z10" s="158"/>
      <c r="AA10" s="137">
        <v>10</v>
      </c>
      <c r="AB10" s="76" t="s">
        <v>130</v>
      </c>
      <c r="AC10" s="76"/>
      <c r="AD10" s="131">
        <v>200</v>
      </c>
      <c r="AE10" s="91"/>
      <c r="AF10" s="86"/>
      <c r="AG10" s="139" t="s">
        <v>146</v>
      </c>
      <c r="AH10" s="158"/>
      <c r="AI10" s="137">
        <v>10</v>
      </c>
      <c r="AJ10" s="76" t="s">
        <v>130</v>
      </c>
      <c r="AK10" s="76"/>
      <c r="AL10" s="131">
        <v>200</v>
      </c>
      <c r="AM10" s="165"/>
      <c r="AN10" s="165"/>
      <c r="AO10" s="139" t="s">
        <v>146</v>
      </c>
      <c r="AP10" s="158"/>
      <c r="AQ10" s="137">
        <v>10</v>
      </c>
      <c r="AR10" s="76" t="s">
        <v>130</v>
      </c>
      <c r="AS10" s="76"/>
      <c r="AT10" s="131">
        <v>200</v>
      </c>
      <c r="AW10" s="139" t="s">
        <v>146</v>
      </c>
      <c r="AX10" s="158"/>
      <c r="AY10" s="137">
        <v>10</v>
      </c>
      <c r="AZ10" s="76" t="s">
        <v>130</v>
      </c>
      <c r="BA10" s="76"/>
      <c r="BB10" s="131">
        <v>200</v>
      </c>
      <c r="BE10" s="139" t="s">
        <v>146</v>
      </c>
      <c r="BF10" s="205"/>
      <c r="BG10" s="137">
        <v>10</v>
      </c>
      <c r="BH10" s="76" t="s">
        <v>130</v>
      </c>
      <c r="BI10" s="76"/>
      <c r="BJ10" s="131">
        <v>200</v>
      </c>
    </row>
    <row r="11" spans="1:62" x14ac:dyDescent="0.2">
      <c r="A11" s="105" t="s">
        <v>147</v>
      </c>
      <c r="B11" s="158"/>
      <c r="C11" s="137">
        <v>20</v>
      </c>
      <c r="D11" s="76" t="s">
        <v>131</v>
      </c>
      <c r="E11" s="94"/>
      <c r="F11" s="131">
        <v>0</v>
      </c>
      <c r="G11" s="51"/>
      <c r="H11" s="51"/>
      <c r="I11" s="105" t="s">
        <v>147</v>
      </c>
      <c r="J11" s="158"/>
      <c r="K11" s="137">
        <v>20</v>
      </c>
      <c r="L11" s="76" t="s">
        <v>131</v>
      </c>
      <c r="M11" s="94"/>
      <c r="N11" s="131">
        <v>45</v>
      </c>
      <c r="O11" s="86"/>
      <c r="P11" s="51"/>
      <c r="Q11" s="105" t="s">
        <v>147</v>
      </c>
      <c r="R11" s="158"/>
      <c r="S11" s="137">
        <v>20</v>
      </c>
      <c r="T11" s="76" t="s">
        <v>131</v>
      </c>
      <c r="U11" s="94"/>
      <c r="V11" s="131">
        <v>45</v>
      </c>
      <c r="W11" s="86"/>
      <c r="X11" s="86"/>
      <c r="Y11" s="105" t="s">
        <v>147</v>
      </c>
      <c r="Z11" s="158"/>
      <c r="AA11" s="137">
        <v>20</v>
      </c>
      <c r="AB11" s="76" t="s">
        <v>131</v>
      </c>
      <c r="AC11" s="94"/>
      <c r="AD11" s="131">
        <v>88</v>
      </c>
      <c r="AE11" s="91"/>
      <c r="AF11" s="86"/>
      <c r="AG11" s="105" t="s">
        <v>147</v>
      </c>
      <c r="AH11" s="158"/>
      <c r="AI11" s="137">
        <v>20</v>
      </c>
      <c r="AJ11" s="76" t="s">
        <v>131</v>
      </c>
      <c r="AK11" s="94"/>
      <c r="AL11" s="131">
        <v>134</v>
      </c>
      <c r="AM11" s="165"/>
      <c r="AN11" s="165"/>
      <c r="AO11" s="105" t="s">
        <v>147</v>
      </c>
      <c r="AP11" s="158"/>
      <c r="AQ11" s="137">
        <v>20</v>
      </c>
      <c r="AR11" s="76" t="s">
        <v>131</v>
      </c>
      <c r="AS11" s="94"/>
      <c r="AT11" s="131">
        <v>45</v>
      </c>
      <c r="AW11" s="105" t="s">
        <v>147</v>
      </c>
      <c r="AX11" s="158"/>
      <c r="AY11" s="137">
        <v>20</v>
      </c>
      <c r="AZ11" s="76" t="s">
        <v>131</v>
      </c>
      <c r="BA11" s="94"/>
      <c r="BB11" s="131">
        <v>88</v>
      </c>
      <c r="BE11" s="105" t="s">
        <v>147</v>
      </c>
      <c r="BF11" s="205"/>
      <c r="BG11" s="137">
        <v>20</v>
      </c>
      <c r="BH11" s="76" t="s">
        <v>131</v>
      </c>
      <c r="BI11" s="94"/>
      <c r="BJ11" s="131">
        <v>91</v>
      </c>
    </row>
    <row r="12" spans="1:62" x14ac:dyDescent="0.2">
      <c r="A12" s="185" t="s">
        <v>148</v>
      </c>
      <c r="B12" s="72"/>
      <c r="C12" s="137">
        <v>15</v>
      </c>
      <c r="F12" s="48"/>
      <c r="G12" s="51"/>
      <c r="H12" s="51"/>
      <c r="I12" s="185" t="s">
        <v>148</v>
      </c>
      <c r="J12" s="72"/>
      <c r="K12" s="137">
        <v>15</v>
      </c>
      <c r="O12" s="186"/>
      <c r="P12" s="51"/>
      <c r="Q12" s="185" t="s">
        <v>148</v>
      </c>
      <c r="R12" s="72"/>
      <c r="S12" s="137">
        <v>15</v>
      </c>
      <c r="W12" s="86"/>
      <c r="X12" s="86"/>
      <c r="Y12" s="185" t="s">
        <v>148</v>
      </c>
      <c r="Z12" s="72"/>
      <c r="AA12" s="137">
        <v>15</v>
      </c>
      <c r="AE12" s="91"/>
      <c r="AF12" s="86"/>
      <c r="AG12" s="185" t="s">
        <v>148</v>
      </c>
      <c r="AH12" s="72"/>
      <c r="AI12" s="137">
        <v>15</v>
      </c>
      <c r="AO12" s="185" t="s">
        <v>148</v>
      </c>
      <c r="AP12" s="72"/>
      <c r="AQ12" s="137">
        <v>15</v>
      </c>
      <c r="AW12" s="185" t="s">
        <v>148</v>
      </c>
      <c r="AX12" s="72"/>
      <c r="AY12" s="137">
        <v>15</v>
      </c>
      <c r="BE12" s="185" t="s">
        <v>148</v>
      </c>
      <c r="BF12" s="72"/>
      <c r="BG12" s="137">
        <v>15</v>
      </c>
    </row>
    <row r="13" spans="1:62" x14ac:dyDescent="0.2">
      <c r="A13" s="187"/>
      <c r="B13" s="72"/>
      <c r="C13" s="137"/>
      <c r="D13" s="94"/>
      <c r="E13" s="94"/>
      <c r="F13" s="131"/>
      <c r="G13" s="51"/>
      <c r="H13" s="51"/>
      <c r="I13" s="187"/>
      <c r="J13" s="72"/>
      <c r="K13" s="137"/>
      <c r="L13" s="94"/>
      <c r="M13" s="94"/>
      <c r="N13" s="131"/>
      <c r="O13" s="86"/>
      <c r="P13" s="51"/>
      <c r="Q13" s="187"/>
      <c r="R13" s="72"/>
      <c r="S13" s="137"/>
      <c r="T13" s="94"/>
      <c r="U13" s="94"/>
      <c r="V13" s="131"/>
      <c r="W13" s="86"/>
      <c r="X13" s="86"/>
      <c r="Y13" s="187"/>
      <c r="Z13" s="72"/>
      <c r="AA13" s="137"/>
      <c r="AB13" s="94"/>
      <c r="AC13" s="94"/>
      <c r="AD13" s="131"/>
      <c r="AE13" s="91"/>
      <c r="AF13" s="86"/>
      <c r="AG13" s="187"/>
      <c r="AH13" s="72"/>
      <c r="AI13" s="137"/>
      <c r="AJ13" s="94"/>
      <c r="AK13" s="94"/>
      <c r="AL13" s="131"/>
      <c r="AM13" s="165"/>
      <c r="AN13" s="165"/>
      <c r="AO13" s="187"/>
      <c r="AP13" s="72"/>
      <c r="AQ13" s="137"/>
      <c r="AR13" s="94"/>
      <c r="AS13" s="94"/>
      <c r="AT13" s="131"/>
      <c r="AW13" s="187"/>
      <c r="AX13" s="72"/>
      <c r="AY13" s="137"/>
      <c r="AZ13" s="94"/>
      <c r="BA13" s="94"/>
      <c r="BB13" s="131"/>
      <c r="BE13" s="187"/>
      <c r="BF13" s="72"/>
      <c r="BG13" s="137"/>
      <c r="BH13" s="94"/>
      <c r="BI13" s="94"/>
      <c r="BJ13" s="131"/>
    </row>
    <row r="14" spans="1:62" x14ac:dyDescent="0.2">
      <c r="A14" s="188" t="s">
        <v>132</v>
      </c>
      <c r="B14" s="72"/>
      <c r="C14" s="189">
        <f>F9-C9</f>
        <v>155</v>
      </c>
      <c r="D14" s="94"/>
      <c r="E14" s="94"/>
      <c r="F14" s="131"/>
      <c r="G14" s="51"/>
      <c r="H14" s="51"/>
      <c r="I14" s="188" t="s">
        <v>132</v>
      </c>
      <c r="J14" s="72"/>
      <c r="K14" s="189">
        <f>N9-K9</f>
        <v>200</v>
      </c>
      <c r="L14" s="94"/>
      <c r="M14" s="94"/>
      <c r="N14" s="131"/>
      <c r="O14" s="86"/>
      <c r="P14" s="51"/>
      <c r="Q14" s="188" t="s">
        <v>132</v>
      </c>
      <c r="R14" s="72"/>
      <c r="S14" s="189">
        <f>V9-S9</f>
        <v>200</v>
      </c>
      <c r="T14" s="94"/>
      <c r="U14" s="94"/>
      <c r="V14" s="131"/>
      <c r="W14" s="51"/>
      <c r="X14" s="51"/>
      <c r="Y14" s="188" t="s">
        <v>132</v>
      </c>
      <c r="Z14" s="72"/>
      <c r="AA14" s="189">
        <f>AD9-AA9</f>
        <v>243</v>
      </c>
      <c r="AB14" s="94"/>
      <c r="AC14" s="94"/>
      <c r="AD14" s="131"/>
      <c r="AE14" s="51"/>
      <c r="AF14" s="51"/>
      <c r="AG14" s="188" t="s">
        <v>132</v>
      </c>
      <c r="AH14" s="72"/>
      <c r="AI14" s="189">
        <f>AL9-AI9</f>
        <v>289</v>
      </c>
      <c r="AJ14" s="94"/>
      <c r="AK14" s="94"/>
      <c r="AL14" s="131"/>
      <c r="AM14" s="165"/>
      <c r="AN14" s="165"/>
      <c r="AO14" s="188" t="s">
        <v>132</v>
      </c>
      <c r="AP14" s="72"/>
      <c r="AQ14" s="189">
        <f>AT9-AQ9</f>
        <v>200</v>
      </c>
      <c r="AR14" s="94"/>
      <c r="AS14" s="94"/>
      <c r="AT14" s="131"/>
      <c r="AW14" s="188" t="s">
        <v>132</v>
      </c>
      <c r="AX14" s="72"/>
      <c r="AY14" s="189">
        <f>BB9-AY9</f>
        <v>243</v>
      </c>
      <c r="AZ14" s="94"/>
      <c r="BA14" s="94"/>
      <c r="BB14" s="131"/>
      <c r="BE14" s="188" t="s">
        <v>132</v>
      </c>
      <c r="BF14" s="72"/>
      <c r="BG14" s="189">
        <f>BJ9-BG9</f>
        <v>246</v>
      </c>
      <c r="BH14" s="94"/>
      <c r="BI14" s="94"/>
      <c r="BJ14" s="131"/>
    </row>
    <row r="15" spans="1:62" x14ac:dyDescent="0.2">
      <c r="A15" s="79"/>
      <c r="B15" s="79"/>
      <c r="C15" s="138"/>
      <c r="D15" s="72"/>
      <c r="E15" s="72"/>
      <c r="F15" s="129"/>
      <c r="G15" s="51"/>
      <c r="H15" s="51"/>
      <c r="I15" s="79"/>
      <c r="J15" s="79"/>
      <c r="K15" s="138"/>
      <c r="L15" s="72"/>
      <c r="M15" s="72"/>
      <c r="N15" s="129"/>
      <c r="O15" s="86"/>
      <c r="P15" s="51"/>
      <c r="Q15" s="79"/>
      <c r="R15" s="79"/>
      <c r="S15" s="138"/>
      <c r="T15" s="72"/>
      <c r="U15" s="72"/>
      <c r="V15" s="129"/>
      <c r="W15" s="89"/>
      <c r="X15" s="89"/>
      <c r="Y15" s="79"/>
      <c r="Z15" s="79"/>
      <c r="AA15" s="138"/>
      <c r="AB15" s="72"/>
      <c r="AC15" s="72"/>
      <c r="AD15" s="129"/>
      <c r="AE15" s="51"/>
      <c r="AF15" s="51"/>
      <c r="AG15" s="79"/>
      <c r="AH15" s="79"/>
      <c r="AI15" s="138"/>
      <c r="AJ15" s="72"/>
      <c r="AK15" s="72"/>
      <c r="AL15" s="129"/>
      <c r="AM15" s="161"/>
      <c r="AN15" s="161"/>
      <c r="AO15" s="79"/>
      <c r="AP15" s="79"/>
      <c r="AQ15" s="138"/>
      <c r="AR15" s="72"/>
      <c r="AS15" s="72"/>
      <c r="AT15" s="129"/>
      <c r="AW15" s="79"/>
      <c r="AX15" s="79"/>
      <c r="AY15" s="138"/>
      <c r="AZ15" s="72"/>
      <c r="BA15" s="72"/>
      <c r="BB15" s="129"/>
      <c r="BE15" s="79"/>
      <c r="BF15" s="79"/>
      <c r="BG15" s="138"/>
      <c r="BH15" s="72"/>
      <c r="BI15" s="72"/>
      <c r="BJ15" s="129"/>
    </row>
    <row r="16" spans="1:62" x14ac:dyDescent="0.2">
      <c r="A16" s="79"/>
      <c r="B16" s="79"/>
      <c r="C16" s="138"/>
      <c r="D16" s="72"/>
      <c r="E16" s="72"/>
      <c r="F16" s="129"/>
      <c r="G16" s="51"/>
      <c r="H16" s="51"/>
      <c r="I16" s="79"/>
      <c r="J16" s="79"/>
      <c r="K16" s="138"/>
      <c r="L16" s="72"/>
      <c r="M16" s="72"/>
      <c r="N16" s="129"/>
      <c r="O16" s="86"/>
      <c r="P16" s="51"/>
      <c r="Q16" s="79"/>
      <c r="R16" s="79"/>
      <c r="S16" s="138"/>
      <c r="T16" s="72"/>
      <c r="U16" s="72"/>
      <c r="V16" s="129"/>
      <c r="W16" s="90"/>
      <c r="X16" s="90"/>
      <c r="Y16" s="79"/>
      <c r="Z16" s="79"/>
      <c r="AA16" s="138"/>
      <c r="AB16" s="72"/>
      <c r="AC16" s="72"/>
      <c r="AD16" s="129"/>
      <c r="AE16" s="51"/>
      <c r="AF16" s="51"/>
      <c r="AG16" s="79"/>
      <c r="AH16" s="79"/>
      <c r="AI16" s="138"/>
      <c r="AJ16" s="72"/>
      <c r="AK16" s="72"/>
      <c r="AL16" s="129"/>
      <c r="AM16" s="161"/>
      <c r="AN16" s="161"/>
      <c r="AO16" s="79"/>
      <c r="AP16" s="79"/>
      <c r="AQ16" s="138"/>
      <c r="AR16" s="72"/>
      <c r="AS16" s="72"/>
      <c r="AT16" s="129"/>
      <c r="AW16" s="79"/>
      <c r="AX16" s="79"/>
      <c r="AY16" s="138"/>
      <c r="AZ16" s="72"/>
      <c r="BA16" s="72"/>
      <c r="BB16" s="129"/>
      <c r="BE16" s="79"/>
      <c r="BF16" s="79"/>
      <c r="BG16" s="138"/>
      <c r="BH16" s="72"/>
      <c r="BI16" s="72"/>
      <c r="BJ16" s="129"/>
    </row>
    <row r="17" spans="1:62" x14ac:dyDescent="0.2">
      <c r="A17" s="95"/>
      <c r="C17" s="95" t="s">
        <v>66</v>
      </c>
      <c r="D17" s="95"/>
      <c r="E17" s="95"/>
      <c r="F17" s="132"/>
      <c r="G17" s="51"/>
      <c r="H17" s="51"/>
      <c r="I17" s="95"/>
      <c r="K17" s="95" t="s">
        <v>66</v>
      </c>
      <c r="L17" s="95"/>
      <c r="M17" s="95"/>
      <c r="N17" s="132"/>
      <c r="O17" s="96"/>
      <c r="P17" s="51"/>
      <c r="Q17" s="95"/>
      <c r="S17" s="95" t="s">
        <v>66</v>
      </c>
      <c r="T17" s="95"/>
      <c r="U17" s="95"/>
      <c r="V17" s="132"/>
      <c r="W17" s="91"/>
      <c r="X17" s="91"/>
      <c r="Y17" s="95"/>
      <c r="AA17" s="95" t="s">
        <v>66</v>
      </c>
      <c r="AB17" s="95"/>
      <c r="AC17" s="95"/>
      <c r="AD17" s="132"/>
      <c r="AE17" s="51"/>
      <c r="AF17" s="51"/>
      <c r="AG17" s="95"/>
      <c r="AI17" s="95" t="s">
        <v>66</v>
      </c>
      <c r="AJ17" s="95"/>
      <c r="AK17" s="95"/>
      <c r="AL17" s="132"/>
      <c r="AM17" s="166"/>
      <c r="AN17" s="166"/>
      <c r="AO17" s="95"/>
      <c r="AQ17" s="95" t="s">
        <v>66</v>
      </c>
      <c r="AR17" s="95"/>
      <c r="AS17" s="95"/>
      <c r="AT17" s="132"/>
      <c r="AW17" s="95"/>
      <c r="AY17" s="95" t="s">
        <v>66</v>
      </c>
      <c r="AZ17" s="95"/>
      <c r="BA17" s="95"/>
      <c r="BB17" s="132"/>
      <c r="BE17" s="95"/>
      <c r="BG17" s="95" t="s">
        <v>66</v>
      </c>
      <c r="BH17" s="95"/>
      <c r="BI17" s="95"/>
      <c r="BJ17" s="132"/>
    </row>
    <row r="18" spans="1:62" x14ac:dyDescent="0.2">
      <c r="A18" s="239" t="s">
        <v>64</v>
      </c>
      <c r="B18" s="239"/>
      <c r="C18" s="240"/>
      <c r="D18" s="232" t="s">
        <v>63</v>
      </c>
      <c r="E18" s="230"/>
      <c r="F18" s="230"/>
      <c r="G18" s="51"/>
      <c r="H18" s="51"/>
      <c r="I18" s="239" t="s">
        <v>64</v>
      </c>
      <c r="J18" s="239"/>
      <c r="K18" s="240"/>
      <c r="L18" s="232" t="s">
        <v>63</v>
      </c>
      <c r="M18" s="230"/>
      <c r="N18" s="230"/>
      <c r="O18" s="92"/>
      <c r="P18" s="51"/>
      <c r="Q18" s="239" t="s">
        <v>64</v>
      </c>
      <c r="R18" s="239"/>
      <c r="S18" s="240"/>
      <c r="T18" s="232" t="s">
        <v>63</v>
      </c>
      <c r="U18" s="230"/>
      <c r="V18" s="230"/>
      <c r="W18" s="91"/>
      <c r="X18" s="91"/>
      <c r="Y18" s="239" t="s">
        <v>64</v>
      </c>
      <c r="Z18" s="239"/>
      <c r="AA18" s="240"/>
      <c r="AB18" s="232" t="s">
        <v>63</v>
      </c>
      <c r="AC18" s="230"/>
      <c r="AD18" s="230"/>
      <c r="AE18" s="51"/>
      <c r="AF18" s="51"/>
      <c r="AG18" s="239" t="s">
        <v>64</v>
      </c>
      <c r="AH18" s="239"/>
      <c r="AI18" s="240"/>
      <c r="AJ18" s="232" t="s">
        <v>63</v>
      </c>
      <c r="AK18" s="230"/>
      <c r="AL18" s="230"/>
      <c r="AM18" s="167"/>
      <c r="AN18" s="167"/>
      <c r="AO18" s="239" t="s">
        <v>64</v>
      </c>
      <c r="AP18" s="239"/>
      <c r="AQ18" s="240"/>
      <c r="AR18" s="232" t="s">
        <v>63</v>
      </c>
      <c r="AS18" s="230"/>
      <c r="AT18" s="230"/>
      <c r="AW18" s="239" t="s">
        <v>64</v>
      </c>
      <c r="AX18" s="239"/>
      <c r="AY18" s="240"/>
      <c r="AZ18" s="232" t="s">
        <v>63</v>
      </c>
      <c r="BA18" s="230"/>
      <c r="BB18" s="230"/>
      <c r="BE18" s="239" t="s">
        <v>64</v>
      </c>
      <c r="BF18" s="239"/>
      <c r="BG18" s="240"/>
      <c r="BH18" s="232" t="s">
        <v>63</v>
      </c>
      <c r="BI18" s="230"/>
      <c r="BJ18" s="230"/>
    </row>
    <row r="19" spans="1:62" x14ac:dyDescent="0.2">
      <c r="A19" s="97" t="s">
        <v>96</v>
      </c>
      <c r="B19" s="98"/>
      <c r="C19" s="140">
        <f>C20+C21+C22</f>
        <v>90</v>
      </c>
      <c r="D19" s="100" t="s">
        <v>132</v>
      </c>
      <c r="E19" s="100"/>
      <c r="F19" s="133">
        <f>C14</f>
        <v>155</v>
      </c>
      <c r="G19" s="51"/>
      <c r="H19" s="51"/>
      <c r="I19" s="97" t="s">
        <v>96</v>
      </c>
      <c r="J19" s="98"/>
      <c r="K19" s="140">
        <f>K20+K21+K22</f>
        <v>90</v>
      </c>
      <c r="L19" s="100" t="s">
        <v>132</v>
      </c>
      <c r="M19" s="100"/>
      <c r="N19" s="133">
        <f>K14</f>
        <v>200</v>
      </c>
      <c r="O19" s="86"/>
      <c r="P19" s="51"/>
      <c r="Q19" s="97" t="s">
        <v>96</v>
      </c>
      <c r="R19" s="98"/>
      <c r="S19" s="140">
        <f>S20+S21+S22</f>
        <v>90</v>
      </c>
      <c r="T19" s="100" t="s">
        <v>132</v>
      </c>
      <c r="U19" s="100"/>
      <c r="V19" s="133">
        <f>S14</f>
        <v>200</v>
      </c>
      <c r="W19" s="91"/>
      <c r="X19" s="91"/>
      <c r="Y19" s="97" t="s">
        <v>96</v>
      </c>
      <c r="Z19" s="98"/>
      <c r="AA19" s="140">
        <f>AA20+AA21+AA22</f>
        <v>90</v>
      </c>
      <c r="AB19" s="100" t="s">
        <v>132</v>
      </c>
      <c r="AC19" s="100"/>
      <c r="AD19" s="133">
        <f>AA14</f>
        <v>243</v>
      </c>
      <c r="AE19" s="51"/>
      <c r="AF19" s="51"/>
      <c r="AG19" s="97" t="s">
        <v>96</v>
      </c>
      <c r="AH19" s="98"/>
      <c r="AI19" s="140">
        <f>AI20+AI21+AI22</f>
        <v>90</v>
      </c>
      <c r="AJ19" s="100" t="s">
        <v>132</v>
      </c>
      <c r="AK19" s="100"/>
      <c r="AL19" s="133">
        <f>AI14</f>
        <v>289</v>
      </c>
      <c r="AM19" s="168"/>
      <c r="AN19" s="168"/>
      <c r="AO19" s="97" t="s">
        <v>96</v>
      </c>
      <c r="AP19" s="98"/>
      <c r="AQ19" s="140">
        <f>AQ20+AQ21+AQ22</f>
        <v>90</v>
      </c>
      <c r="AR19" s="100" t="s">
        <v>132</v>
      </c>
      <c r="AS19" s="100"/>
      <c r="AT19" s="133">
        <f>AQ14</f>
        <v>200</v>
      </c>
      <c r="AW19" s="97" t="s">
        <v>96</v>
      </c>
      <c r="AX19" s="98"/>
      <c r="AY19" s="140">
        <f>AY20+AY21+AY22</f>
        <v>90</v>
      </c>
      <c r="AZ19" s="100" t="s">
        <v>132</v>
      </c>
      <c r="BA19" s="100"/>
      <c r="BB19" s="133">
        <f>AY14</f>
        <v>243</v>
      </c>
      <c r="BE19" s="97" t="s">
        <v>96</v>
      </c>
      <c r="BF19" s="98"/>
      <c r="BG19" s="140">
        <f>BG20+BG21+BG22</f>
        <v>90</v>
      </c>
      <c r="BH19" s="100" t="s">
        <v>132</v>
      </c>
      <c r="BI19" s="100"/>
      <c r="BJ19" s="133">
        <f>BG14</f>
        <v>246</v>
      </c>
    </row>
    <row r="20" spans="1:62" x14ac:dyDescent="0.2">
      <c r="A20" s="139" t="s">
        <v>146</v>
      </c>
      <c r="B20" s="101"/>
      <c r="C20" s="126">
        <v>30</v>
      </c>
      <c r="D20" s="78"/>
      <c r="E20" s="78"/>
      <c r="F20" s="129"/>
      <c r="G20" s="51"/>
      <c r="H20" s="51"/>
      <c r="I20" s="139" t="s">
        <v>146</v>
      </c>
      <c r="J20" s="101"/>
      <c r="K20" s="126">
        <v>30</v>
      </c>
      <c r="L20" s="78"/>
      <c r="M20" s="78"/>
      <c r="N20" s="129"/>
      <c r="O20" s="86"/>
      <c r="P20" s="51"/>
      <c r="Q20" s="139" t="s">
        <v>146</v>
      </c>
      <c r="R20" s="101"/>
      <c r="S20" s="126">
        <v>30</v>
      </c>
      <c r="T20" s="78"/>
      <c r="U20" s="78"/>
      <c r="V20" s="129"/>
      <c r="W20" s="51"/>
      <c r="X20" s="51"/>
      <c r="Y20" s="139" t="s">
        <v>146</v>
      </c>
      <c r="Z20" s="101"/>
      <c r="AA20" s="126">
        <v>30</v>
      </c>
      <c r="AB20" s="78"/>
      <c r="AC20" s="78"/>
      <c r="AD20" s="129"/>
      <c r="AE20" s="51"/>
      <c r="AF20" s="51"/>
      <c r="AG20" s="139" t="s">
        <v>146</v>
      </c>
      <c r="AH20" s="101"/>
      <c r="AI20" s="126">
        <v>30</v>
      </c>
      <c r="AJ20" s="78"/>
      <c r="AK20" s="78"/>
      <c r="AL20" s="129"/>
      <c r="AM20" s="161"/>
      <c r="AN20" s="161"/>
      <c r="AO20" s="139" t="s">
        <v>146</v>
      </c>
      <c r="AP20" s="101"/>
      <c r="AQ20" s="126">
        <v>30</v>
      </c>
      <c r="AR20" s="78"/>
      <c r="AS20" s="78"/>
      <c r="AT20" s="129"/>
      <c r="AW20" s="139" t="s">
        <v>146</v>
      </c>
      <c r="AX20" s="101"/>
      <c r="AY20" s="126">
        <v>30</v>
      </c>
      <c r="AZ20" s="78"/>
      <c r="BA20" s="78"/>
      <c r="BB20" s="129"/>
      <c r="BE20" s="139" t="s">
        <v>146</v>
      </c>
      <c r="BF20" s="101"/>
      <c r="BG20" s="126">
        <v>30</v>
      </c>
      <c r="BH20" s="78"/>
      <c r="BI20" s="78"/>
      <c r="BJ20" s="129"/>
    </row>
    <row r="21" spans="1:62" ht="13.35" customHeight="1" x14ac:dyDescent="0.2">
      <c r="A21" s="105" t="s">
        <v>147</v>
      </c>
      <c r="B21" s="101"/>
      <c r="C21" s="126">
        <v>30</v>
      </c>
      <c r="D21" s="78"/>
      <c r="E21" s="78"/>
      <c r="F21" s="129"/>
      <c r="G21" s="51"/>
      <c r="H21" s="51"/>
      <c r="I21" s="105" t="s">
        <v>147</v>
      </c>
      <c r="J21" s="101"/>
      <c r="K21" s="126">
        <v>30</v>
      </c>
      <c r="L21" s="78"/>
      <c r="M21" s="78"/>
      <c r="N21" s="129"/>
      <c r="O21" s="86"/>
      <c r="P21" s="51"/>
      <c r="Q21" s="105" t="s">
        <v>147</v>
      </c>
      <c r="R21" s="101"/>
      <c r="S21" s="126">
        <v>30</v>
      </c>
      <c r="T21" s="78"/>
      <c r="U21" s="78"/>
      <c r="V21" s="129"/>
      <c r="W21" s="51"/>
      <c r="X21" s="51"/>
      <c r="Y21" s="105" t="s">
        <v>147</v>
      </c>
      <c r="Z21" s="101"/>
      <c r="AA21" s="126">
        <v>30</v>
      </c>
      <c r="AB21" s="78"/>
      <c r="AC21" s="78"/>
      <c r="AD21" s="129"/>
      <c r="AE21" s="51"/>
      <c r="AF21" s="51"/>
      <c r="AG21" s="105" t="s">
        <v>147</v>
      </c>
      <c r="AH21" s="101"/>
      <c r="AI21" s="126">
        <v>30</v>
      </c>
      <c r="AJ21" s="78"/>
      <c r="AK21" s="78"/>
      <c r="AL21" s="129"/>
      <c r="AM21" s="161"/>
      <c r="AN21" s="161"/>
      <c r="AO21" s="105" t="s">
        <v>147</v>
      </c>
      <c r="AP21" s="101"/>
      <c r="AQ21" s="126">
        <v>30</v>
      </c>
      <c r="AR21" s="78"/>
      <c r="AS21" s="78"/>
      <c r="AT21" s="129"/>
      <c r="AW21" s="105" t="s">
        <v>147</v>
      </c>
      <c r="AX21" s="101"/>
      <c r="AY21" s="126">
        <v>30</v>
      </c>
      <c r="AZ21" s="78"/>
      <c r="BA21" s="78"/>
      <c r="BB21" s="129"/>
      <c r="BE21" s="105" t="s">
        <v>147</v>
      </c>
      <c r="BF21" s="101"/>
      <c r="BG21" s="126">
        <v>30</v>
      </c>
      <c r="BH21" s="78"/>
      <c r="BI21" s="78"/>
      <c r="BJ21" s="129"/>
    </row>
    <row r="22" spans="1:62" x14ac:dyDescent="0.2">
      <c r="A22" s="185" t="s">
        <v>148</v>
      </c>
      <c r="B22" s="72"/>
      <c r="C22" s="126">
        <v>30</v>
      </c>
      <c r="D22" s="78"/>
      <c r="E22" s="78"/>
      <c r="F22" s="129"/>
      <c r="G22" s="51"/>
      <c r="H22" s="51"/>
      <c r="I22" s="185" t="s">
        <v>148</v>
      </c>
      <c r="J22" s="72"/>
      <c r="K22" s="126">
        <v>30</v>
      </c>
      <c r="L22" s="78"/>
      <c r="M22" s="78"/>
      <c r="N22" s="129"/>
      <c r="O22" s="86"/>
      <c r="P22" s="51"/>
      <c r="Q22" s="185" t="s">
        <v>148</v>
      </c>
      <c r="R22" s="72"/>
      <c r="S22" s="126">
        <v>30</v>
      </c>
      <c r="T22" s="78"/>
      <c r="U22" s="78"/>
      <c r="V22" s="129"/>
      <c r="W22" s="51"/>
      <c r="X22" s="51"/>
      <c r="Y22" s="185" t="s">
        <v>148</v>
      </c>
      <c r="Z22" s="72"/>
      <c r="AA22" s="126">
        <v>30</v>
      </c>
      <c r="AB22" s="78"/>
      <c r="AC22" s="78"/>
      <c r="AD22" s="129"/>
      <c r="AE22" s="51"/>
      <c r="AF22" s="51"/>
      <c r="AG22" s="185" t="s">
        <v>148</v>
      </c>
      <c r="AH22" s="72"/>
      <c r="AI22" s="126">
        <v>30</v>
      </c>
      <c r="AJ22" s="78"/>
      <c r="AK22" s="78"/>
      <c r="AL22" s="129"/>
      <c r="AM22" s="161"/>
      <c r="AN22" s="161"/>
      <c r="AO22" s="185" t="s">
        <v>148</v>
      </c>
      <c r="AP22" s="72"/>
      <c r="AQ22" s="126">
        <v>30</v>
      </c>
      <c r="AR22" s="78"/>
      <c r="AS22" s="78"/>
      <c r="AT22" s="129"/>
      <c r="AW22" s="185" t="s">
        <v>148</v>
      </c>
      <c r="AX22" s="72"/>
      <c r="AY22" s="126">
        <v>30</v>
      </c>
      <c r="AZ22" s="78"/>
      <c r="BA22" s="78"/>
      <c r="BB22" s="129"/>
      <c r="BE22" s="185" t="s">
        <v>148</v>
      </c>
      <c r="BF22" s="72"/>
      <c r="BG22" s="126">
        <v>30</v>
      </c>
      <c r="BH22" s="78"/>
      <c r="BI22" s="78"/>
      <c r="BJ22" s="129"/>
    </row>
    <row r="23" spans="1:62" x14ac:dyDescent="0.2">
      <c r="A23" s="190" t="s">
        <v>133</v>
      </c>
      <c r="B23" s="72"/>
      <c r="C23" s="141">
        <v>30</v>
      </c>
      <c r="D23" s="72"/>
      <c r="E23" s="72"/>
      <c r="F23" s="129"/>
      <c r="G23" s="51"/>
      <c r="H23" s="51"/>
      <c r="I23" s="190" t="s">
        <v>133</v>
      </c>
      <c r="J23" s="72"/>
      <c r="K23" s="141">
        <v>30</v>
      </c>
      <c r="L23" s="72"/>
      <c r="M23" s="72"/>
      <c r="N23" s="129"/>
      <c r="O23" s="86"/>
      <c r="P23" s="51"/>
      <c r="Q23" s="190" t="s">
        <v>133</v>
      </c>
      <c r="R23" s="72"/>
      <c r="S23" s="141">
        <v>30</v>
      </c>
      <c r="T23" s="72"/>
      <c r="U23" s="72"/>
      <c r="V23" s="129"/>
      <c r="W23" s="51"/>
      <c r="X23" s="51"/>
      <c r="Y23" s="190" t="s">
        <v>133</v>
      </c>
      <c r="Z23" s="72"/>
      <c r="AA23" s="141">
        <v>30</v>
      </c>
      <c r="AB23" s="72"/>
      <c r="AC23" s="72"/>
      <c r="AD23" s="129"/>
      <c r="AE23" s="51"/>
      <c r="AF23" s="51"/>
      <c r="AG23" s="190" t="s">
        <v>133</v>
      </c>
      <c r="AH23" s="72"/>
      <c r="AI23" s="141">
        <v>30</v>
      </c>
      <c r="AJ23" s="72"/>
      <c r="AK23" s="72"/>
      <c r="AL23" s="129"/>
      <c r="AM23" s="161"/>
      <c r="AN23" s="161"/>
      <c r="AO23" s="190" t="s">
        <v>133</v>
      </c>
      <c r="AP23" s="72"/>
      <c r="AQ23" s="141">
        <v>30</v>
      </c>
      <c r="AR23" s="72"/>
      <c r="AS23" s="72"/>
      <c r="AT23" s="129"/>
      <c r="AW23" s="190" t="s">
        <v>133</v>
      </c>
      <c r="AX23" s="72"/>
      <c r="AY23" s="141">
        <v>30</v>
      </c>
      <c r="AZ23" s="72"/>
      <c r="BA23" s="72"/>
      <c r="BB23" s="129"/>
      <c r="BE23" s="190" t="s">
        <v>133</v>
      </c>
      <c r="BF23" s="72"/>
      <c r="BG23" s="141">
        <v>30</v>
      </c>
      <c r="BH23" s="72"/>
      <c r="BI23" s="72"/>
      <c r="BJ23" s="129"/>
    </row>
    <row r="24" spans="1:62" x14ac:dyDescent="0.2">
      <c r="A24" s="191"/>
      <c r="B24" s="72"/>
      <c r="C24" s="126"/>
      <c r="D24" s="72"/>
      <c r="E24" s="72"/>
      <c r="F24" s="129"/>
      <c r="G24" s="51"/>
      <c r="H24" s="51"/>
      <c r="I24" s="191"/>
      <c r="J24" s="72"/>
      <c r="K24" s="126"/>
      <c r="L24" s="72"/>
      <c r="M24" s="72"/>
      <c r="N24" s="129"/>
      <c r="O24" s="86"/>
      <c r="P24" s="51"/>
      <c r="Q24" s="191"/>
      <c r="R24" s="72"/>
      <c r="S24" s="126"/>
      <c r="T24" s="72"/>
      <c r="U24" s="72"/>
      <c r="V24" s="129"/>
      <c r="W24" s="51"/>
      <c r="X24" s="51"/>
      <c r="Y24" s="191"/>
      <c r="Z24" s="72"/>
      <c r="AA24" s="126"/>
      <c r="AB24" s="72"/>
      <c r="AC24" s="72"/>
      <c r="AD24" s="129"/>
      <c r="AE24" s="51"/>
      <c r="AF24" s="51"/>
      <c r="AG24" s="191"/>
      <c r="AH24" s="72"/>
      <c r="AI24" s="126"/>
      <c r="AJ24" s="72"/>
      <c r="AK24" s="72"/>
      <c r="AL24" s="129"/>
      <c r="AM24" s="161"/>
      <c r="AN24" s="161"/>
      <c r="AO24" s="191"/>
      <c r="AP24" s="72"/>
      <c r="AQ24" s="126"/>
      <c r="AR24" s="72"/>
      <c r="AS24" s="72"/>
      <c r="AT24" s="129"/>
      <c r="AW24" s="191"/>
      <c r="AX24" s="72"/>
      <c r="AY24" s="126"/>
      <c r="AZ24" s="72"/>
      <c r="BA24" s="72"/>
      <c r="BB24" s="129"/>
      <c r="BE24" s="191"/>
      <c r="BF24" s="72"/>
      <c r="BG24" s="126"/>
      <c r="BH24" s="72"/>
      <c r="BI24" s="72"/>
      <c r="BJ24" s="129"/>
    </row>
    <row r="25" spans="1:62" x14ac:dyDescent="0.2">
      <c r="A25" s="187"/>
      <c r="B25" s="72"/>
      <c r="C25" s="126"/>
      <c r="D25" s="72"/>
      <c r="E25" s="72"/>
      <c r="F25" s="129"/>
      <c r="G25" s="51"/>
      <c r="H25" s="51"/>
      <c r="I25" s="187"/>
      <c r="J25" s="72"/>
      <c r="K25" s="126"/>
      <c r="L25" s="72"/>
      <c r="M25" s="72"/>
      <c r="N25" s="129"/>
      <c r="O25" s="86"/>
      <c r="P25" s="51"/>
      <c r="Q25" s="187"/>
      <c r="R25" s="72"/>
      <c r="S25" s="126"/>
      <c r="T25" s="72"/>
      <c r="U25" s="72"/>
      <c r="V25" s="129"/>
      <c r="W25" s="51"/>
      <c r="X25" s="51"/>
      <c r="Y25" s="187"/>
      <c r="Z25" s="72"/>
      <c r="AA25" s="126"/>
      <c r="AB25" s="72"/>
      <c r="AC25" s="72"/>
      <c r="AD25" s="129"/>
      <c r="AE25" s="51"/>
      <c r="AF25" s="51"/>
      <c r="AG25" s="187"/>
      <c r="AH25" s="72"/>
      <c r="AI25" s="126"/>
      <c r="AJ25" s="72"/>
      <c r="AK25" s="72"/>
      <c r="AL25" s="129"/>
      <c r="AM25" s="161"/>
      <c r="AN25" s="161"/>
      <c r="AO25" s="187"/>
      <c r="AP25" s="72"/>
      <c r="AQ25" s="126"/>
      <c r="AR25" s="72"/>
      <c r="AS25" s="72"/>
      <c r="AT25" s="129"/>
      <c r="AW25" s="187"/>
      <c r="AX25" s="72"/>
      <c r="AY25" s="126"/>
      <c r="AZ25" s="72"/>
      <c r="BA25" s="72"/>
      <c r="BB25" s="129"/>
      <c r="BE25" s="187"/>
      <c r="BF25" s="72"/>
      <c r="BG25" s="126"/>
      <c r="BH25" s="72"/>
      <c r="BI25" s="72"/>
      <c r="BJ25" s="129"/>
    </row>
    <row r="26" spans="1:62" x14ac:dyDescent="0.2">
      <c r="A26" s="77" t="s">
        <v>134</v>
      </c>
      <c r="B26" s="159"/>
      <c r="C26" s="141">
        <f>F19-C19-C23</f>
        <v>35</v>
      </c>
      <c r="D26" s="72"/>
      <c r="E26" s="72"/>
      <c r="F26" s="129"/>
      <c r="G26" s="51"/>
      <c r="H26" s="51"/>
      <c r="I26" s="77" t="s">
        <v>134</v>
      </c>
      <c r="J26" s="159"/>
      <c r="K26" s="141">
        <f>N19-K19-K23</f>
        <v>80</v>
      </c>
      <c r="L26" s="72"/>
      <c r="M26" s="72"/>
      <c r="N26" s="129"/>
      <c r="O26" s="103"/>
      <c r="P26" s="51"/>
      <c r="Q26" s="77" t="s">
        <v>134</v>
      </c>
      <c r="R26" s="159"/>
      <c r="S26" s="141">
        <f>V19-S19-S23</f>
        <v>80</v>
      </c>
      <c r="T26" s="72"/>
      <c r="U26" s="72"/>
      <c r="V26" s="129"/>
      <c r="W26" s="51"/>
      <c r="X26" s="51"/>
      <c r="Y26" s="77" t="s">
        <v>134</v>
      </c>
      <c r="Z26" s="159"/>
      <c r="AA26" s="141">
        <f>AD19-AA19-AA23</f>
        <v>123</v>
      </c>
      <c r="AB26" s="72"/>
      <c r="AC26" s="72"/>
      <c r="AD26" s="129"/>
      <c r="AE26" s="104"/>
      <c r="AF26" s="51"/>
      <c r="AG26" s="77" t="s">
        <v>134</v>
      </c>
      <c r="AH26" s="159"/>
      <c r="AI26" s="141">
        <f>AL19-AI19-AI23</f>
        <v>169</v>
      </c>
      <c r="AJ26" s="72"/>
      <c r="AK26" s="72"/>
      <c r="AL26" s="129"/>
      <c r="AM26" s="161"/>
      <c r="AN26" s="161"/>
      <c r="AO26" s="77" t="s">
        <v>134</v>
      </c>
      <c r="AP26" s="159"/>
      <c r="AQ26" s="141">
        <f>AT19-AQ19-AQ23</f>
        <v>80</v>
      </c>
      <c r="AR26" s="72"/>
      <c r="AS26" s="72"/>
      <c r="AT26" s="129"/>
      <c r="AW26" s="77" t="s">
        <v>134</v>
      </c>
      <c r="AX26" s="159"/>
      <c r="AY26" s="141">
        <f>BB19-AY19-AY23</f>
        <v>123</v>
      </c>
      <c r="AZ26" s="72"/>
      <c r="BA26" s="72"/>
      <c r="BB26" s="129"/>
      <c r="BE26" s="77" t="s">
        <v>134</v>
      </c>
      <c r="BF26" s="206"/>
      <c r="BG26" s="141">
        <f>BJ19-BG19-BG23</f>
        <v>126</v>
      </c>
      <c r="BH26" s="72"/>
      <c r="BI26" s="72"/>
      <c r="BJ26" s="129"/>
    </row>
    <row r="27" spans="1:62" x14ac:dyDescent="0.2">
      <c r="A27" s="105"/>
      <c r="B27" s="192"/>
      <c r="C27" s="134"/>
      <c r="D27" s="72"/>
      <c r="E27" s="72"/>
      <c r="F27" s="129"/>
      <c r="G27" s="106"/>
      <c r="H27" s="106"/>
      <c r="I27" s="105"/>
      <c r="J27" s="192"/>
      <c r="K27" s="134"/>
      <c r="L27" s="72"/>
      <c r="M27" s="72"/>
      <c r="N27" s="129"/>
      <c r="O27" s="107"/>
      <c r="P27" s="51"/>
      <c r="Q27" s="105"/>
      <c r="R27" s="192"/>
      <c r="S27" s="134"/>
      <c r="T27" s="72"/>
      <c r="U27" s="72"/>
      <c r="V27" s="129"/>
      <c r="W27" s="51"/>
      <c r="X27" s="51"/>
      <c r="Y27" s="105"/>
      <c r="Z27" s="192"/>
      <c r="AA27" s="134"/>
      <c r="AB27" s="72"/>
      <c r="AC27" s="72"/>
      <c r="AD27" s="129"/>
      <c r="AE27" s="51"/>
      <c r="AF27" s="51"/>
      <c r="AG27" s="105"/>
      <c r="AH27" s="192"/>
      <c r="AI27" s="134"/>
      <c r="AJ27" s="72"/>
      <c r="AK27" s="72"/>
      <c r="AL27" s="129"/>
      <c r="AM27" s="161"/>
      <c r="AN27" s="161"/>
      <c r="AO27" s="105"/>
      <c r="AP27" s="192"/>
      <c r="AQ27" s="134"/>
      <c r="AR27" s="72"/>
      <c r="AS27" s="72"/>
      <c r="AT27" s="129"/>
      <c r="AW27" s="105"/>
      <c r="AX27" s="192"/>
      <c r="AY27" s="134"/>
      <c r="AZ27" s="72"/>
      <c r="BA27" s="72"/>
      <c r="BB27" s="129"/>
      <c r="BE27" s="105"/>
      <c r="BF27" s="192"/>
      <c r="BG27" s="134"/>
      <c r="BH27" s="72"/>
      <c r="BI27" s="72"/>
      <c r="BJ27" s="129"/>
    </row>
    <row r="28" spans="1:62" x14ac:dyDescent="0.2">
      <c r="A28" s="193"/>
      <c r="B28" s="72"/>
      <c r="C28" s="129"/>
      <c r="D28" s="72"/>
      <c r="E28" s="72"/>
      <c r="F28" s="129"/>
      <c r="G28" s="106"/>
      <c r="H28" s="51"/>
      <c r="I28" s="193"/>
      <c r="J28" s="72"/>
      <c r="K28" s="129"/>
      <c r="L28" s="72"/>
      <c r="M28" s="72"/>
      <c r="N28" s="129"/>
      <c r="O28" s="107"/>
      <c r="P28" s="51"/>
      <c r="Q28" s="193"/>
      <c r="R28" s="72"/>
      <c r="S28" s="129"/>
      <c r="T28" s="72"/>
      <c r="U28" s="72"/>
      <c r="V28" s="129"/>
      <c r="W28" s="51"/>
      <c r="X28" s="51"/>
      <c r="Y28" s="193"/>
      <c r="Z28" s="72"/>
      <c r="AA28" s="129"/>
      <c r="AB28" s="72"/>
      <c r="AC28" s="72"/>
      <c r="AD28" s="129"/>
      <c r="AE28" s="51"/>
      <c r="AF28" s="51"/>
      <c r="AG28" s="193"/>
      <c r="AH28" s="72"/>
      <c r="AI28" s="129"/>
      <c r="AJ28" s="72"/>
      <c r="AK28" s="72"/>
      <c r="AL28" s="129"/>
      <c r="AM28" s="161"/>
      <c r="AN28" s="161"/>
      <c r="AO28" s="193"/>
      <c r="AP28" s="72"/>
      <c r="AQ28" s="129"/>
      <c r="AR28" s="72"/>
      <c r="AS28" s="72"/>
      <c r="AT28" s="129"/>
      <c r="AW28" s="193"/>
      <c r="AX28" s="72"/>
      <c r="AY28" s="129"/>
      <c r="AZ28" s="72"/>
      <c r="BA28" s="72"/>
      <c r="BB28" s="129"/>
      <c r="BE28" s="193"/>
      <c r="BF28" s="72"/>
      <c r="BG28" s="129"/>
      <c r="BH28" s="72"/>
      <c r="BI28" s="72"/>
      <c r="BJ28" s="129"/>
    </row>
    <row r="29" spans="1:62" x14ac:dyDescent="0.2">
      <c r="A29" s="229" t="s">
        <v>67</v>
      </c>
      <c r="B29" s="229"/>
      <c r="C29" s="229"/>
      <c r="D29" s="229"/>
      <c r="E29" s="229"/>
      <c r="F29" s="229"/>
      <c r="G29" s="51"/>
      <c r="H29" s="51"/>
      <c r="I29" s="229" t="s">
        <v>67</v>
      </c>
      <c r="J29" s="229"/>
      <c r="K29" s="229"/>
      <c r="L29" s="229"/>
      <c r="M29" s="229"/>
      <c r="N29" s="229"/>
      <c r="O29" s="107"/>
      <c r="P29" s="51"/>
      <c r="Q29" s="229" t="s">
        <v>67</v>
      </c>
      <c r="R29" s="229"/>
      <c r="S29" s="229"/>
      <c r="T29" s="229"/>
      <c r="U29" s="229"/>
      <c r="V29" s="229"/>
      <c r="W29" s="51"/>
      <c r="X29" s="51"/>
      <c r="Y29" s="229" t="s">
        <v>67</v>
      </c>
      <c r="Z29" s="229"/>
      <c r="AA29" s="229"/>
      <c r="AB29" s="229"/>
      <c r="AC29" s="229"/>
      <c r="AD29" s="229"/>
      <c r="AE29" s="51"/>
      <c r="AF29" s="51"/>
      <c r="AG29" s="229" t="s">
        <v>67</v>
      </c>
      <c r="AH29" s="229"/>
      <c r="AI29" s="229"/>
      <c r="AJ29" s="229"/>
      <c r="AK29" s="229"/>
      <c r="AL29" s="229"/>
      <c r="AM29" s="96"/>
      <c r="AN29" s="96"/>
      <c r="AO29" s="229" t="s">
        <v>67</v>
      </c>
      <c r="AP29" s="229"/>
      <c r="AQ29" s="229"/>
      <c r="AR29" s="229"/>
      <c r="AS29" s="229"/>
      <c r="AT29" s="229"/>
      <c r="AW29" s="229" t="s">
        <v>67</v>
      </c>
      <c r="AX29" s="229"/>
      <c r="AY29" s="229"/>
      <c r="AZ29" s="229"/>
      <c r="BA29" s="229"/>
      <c r="BB29" s="229"/>
      <c r="BE29" s="229" t="s">
        <v>67</v>
      </c>
      <c r="BF29" s="229"/>
      <c r="BG29" s="229"/>
      <c r="BH29" s="229"/>
      <c r="BI29" s="229"/>
      <c r="BJ29" s="229"/>
    </row>
    <row r="30" spans="1:62" x14ac:dyDescent="0.2">
      <c r="A30" s="230" t="s">
        <v>141</v>
      </c>
      <c r="B30" s="230"/>
      <c r="C30" s="231"/>
      <c r="D30" s="232" t="s">
        <v>142</v>
      </c>
      <c r="E30" s="230"/>
      <c r="F30" s="230"/>
      <c r="G30" s="51"/>
      <c r="H30" s="51"/>
      <c r="I30" s="230" t="s">
        <v>141</v>
      </c>
      <c r="J30" s="230"/>
      <c r="K30" s="231"/>
      <c r="L30" s="232" t="s">
        <v>142</v>
      </c>
      <c r="M30" s="230"/>
      <c r="N30" s="230"/>
      <c r="O30" s="96"/>
      <c r="P30" s="51"/>
      <c r="Q30" s="230" t="s">
        <v>141</v>
      </c>
      <c r="R30" s="230"/>
      <c r="S30" s="231"/>
      <c r="T30" s="232" t="s">
        <v>142</v>
      </c>
      <c r="U30" s="230"/>
      <c r="V30" s="230"/>
      <c r="W30" s="51"/>
      <c r="X30" s="51"/>
      <c r="Y30" s="230" t="s">
        <v>141</v>
      </c>
      <c r="Z30" s="230"/>
      <c r="AA30" s="231"/>
      <c r="AB30" s="232" t="s">
        <v>142</v>
      </c>
      <c r="AC30" s="230"/>
      <c r="AD30" s="230"/>
      <c r="AE30" s="51"/>
      <c r="AF30" s="51"/>
      <c r="AG30" s="230" t="s">
        <v>141</v>
      </c>
      <c r="AH30" s="230"/>
      <c r="AI30" s="231"/>
      <c r="AJ30" s="232" t="s">
        <v>142</v>
      </c>
      <c r="AK30" s="230"/>
      <c r="AL30" s="230"/>
      <c r="AM30" s="169"/>
      <c r="AN30" s="169"/>
      <c r="AO30" s="230" t="s">
        <v>141</v>
      </c>
      <c r="AP30" s="230"/>
      <c r="AQ30" s="231"/>
      <c r="AR30" s="232" t="s">
        <v>142</v>
      </c>
      <c r="AS30" s="230"/>
      <c r="AT30" s="230"/>
      <c r="AW30" s="230" t="s">
        <v>141</v>
      </c>
      <c r="AX30" s="230"/>
      <c r="AY30" s="231"/>
      <c r="AZ30" s="232" t="s">
        <v>142</v>
      </c>
      <c r="BA30" s="230"/>
      <c r="BB30" s="230"/>
      <c r="BE30" s="230" t="s">
        <v>141</v>
      </c>
      <c r="BF30" s="230"/>
      <c r="BG30" s="231"/>
      <c r="BH30" s="232" t="s">
        <v>142</v>
      </c>
      <c r="BI30" s="230"/>
      <c r="BJ30" s="230"/>
    </row>
    <row r="31" spans="1:62" x14ac:dyDescent="0.2">
      <c r="A31" s="77" t="s">
        <v>150</v>
      </c>
      <c r="B31" s="72"/>
      <c r="C31" s="140">
        <f>C32+C33</f>
        <v>0</v>
      </c>
      <c r="D31" s="77" t="s">
        <v>134</v>
      </c>
      <c r="E31" s="72"/>
      <c r="F31" s="135">
        <f>C26</f>
        <v>35</v>
      </c>
      <c r="G31" s="51"/>
      <c r="H31" s="51"/>
      <c r="I31" s="77" t="s">
        <v>150</v>
      </c>
      <c r="J31" s="72"/>
      <c r="K31" s="140">
        <f>K32+K33</f>
        <v>45</v>
      </c>
      <c r="L31" s="77" t="s">
        <v>134</v>
      </c>
      <c r="M31" s="72"/>
      <c r="N31" s="135">
        <f>K26</f>
        <v>80</v>
      </c>
      <c r="O31" s="92"/>
      <c r="P31" s="51"/>
      <c r="Q31" s="77" t="s">
        <v>150</v>
      </c>
      <c r="R31" s="72"/>
      <c r="S31" s="140">
        <f>S32+S33</f>
        <v>45</v>
      </c>
      <c r="T31" s="77" t="s">
        <v>134</v>
      </c>
      <c r="U31" s="72"/>
      <c r="V31" s="135">
        <f>S26</f>
        <v>80</v>
      </c>
      <c r="W31" s="104"/>
      <c r="X31" s="104"/>
      <c r="Y31" s="77" t="s">
        <v>150</v>
      </c>
      <c r="Z31" s="72"/>
      <c r="AA31" s="140">
        <f>AA32+AA33</f>
        <v>88</v>
      </c>
      <c r="AB31" s="77" t="s">
        <v>134</v>
      </c>
      <c r="AC31" s="72"/>
      <c r="AD31" s="135">
        <f>AA26</f>
        <v>123</v>
      </c>
      <c r="AE31" s="51"/>
      <c r="AF31" s="51"/>
      <c r="AG31" s="77" t="s">
        <v>150</v>
      </c>
      <c r="AH31" s="72"/>
      <c r="AI31" s="140">
        <f>AI32+AI33</f>
        <v>134</v>
      </c>
      <c r="AJ31" s="77" t="s">
        <v>134</v>
      </c>
      <c r="AK31" s="72"/>
      <c r="AL31" s="135">
        <f>AI26</f>
        <v>169</v>
      </c>
      <c r="AM31" s="170"/>
      <c r="AN31" s="170"/>
      <c r="AO31" s="77" t="s">
        <v>150</v>
      </c>
      <c r="AP31" s="72"/>
      <c r="AQ31" s="140">
        <f>AQ32+AQ33</f>
        <v>45</v>
      </c>
      <c r="AR31" s="77" t="s">
        <v>134</v>
      </c>
      <c r="AS31" s="72"/>
      <c r="AT31" s="135">
        <f>AQ26</f>
        <v>80</v>
      </c>
      <c r="AW31" s="77" t="s">
        <v>150</v>
      </c>
      <c r="AX31" s="72"/>
      <c r="AY31" s="140">
        <f>AY32+AY33</f>
        <v>88</v>
      </c>
      <c r="AZ31" s="77" t="s">
        <v>134</v>
      </c>
      <c r="BA31" s="72"/>
      <c r="BB31" s="135">
        <f>AY26</f>
        <v>123</v>
      </c>
      <c r="BE31" s="77" t="s">
        <v>150</v>
      </c>
      <c r="BF31" s="72"/>
      <c r="BG31" s="140">
        <f>BG32+BG33</f>
        <v>91</v>
      </c>
      <c r="BH31" s="77" t="s">
        <v>134</v>
      </c>
      <c r="BI31" s="72"/>
      <c r="BJ31" s="135">
        <f>BG26</f>
        <v>126</v>
      </c>
    </row>
    <row r="32" spans="1:62" x14ac:dyDescent="0.2">
      <c r="A32" s="142" t="s">
        <v>137</v>
      </c>
      <c r="B32" s="72"/>
      <c r="C32" s="126">
        <v>0</v>
      </c>
      <c r="D32" s="77"/>
      <c r="E32" s="72"/>
      <c r="F32" s="135"/>
      <c r="G32" s="51"/>
      <c r="H32" s="51"/>
      <c r="I32" s="142" t="s">
        <v>137</v>
      </c>
      <c r="J32" s="72"/>
      <c r="K32" s="126">
        <v>45</v>
      </c>
      <c r="L32" s="77"/>
      <c r="M32" s="72"/>
      <c r="N32" s="135"/>
      <c r="O32" s="92"/>
      <c r="P32" s="51"/>
      <c r="Q32" s="142" t="s">
        <v>137</v>
      </c>
      <c r="R32" s="72"/>
      <c r="S32" s="126">
        <v>45</v>
      </c>
      <c r="T32" s="77"/>
      <c r="U32" s="72"/>
      <c r="V32" s="135"/>
      <c r="W32" s="104"/>
      <c r="X32" s="104"/>
      <c r="Y32" s="142" t="s">
        <v>137</v>
      </c>
      <c r="Z32" s="72"/>
      <c r="AA32" s="126">
        <v>88</v>
      </c>
      <c r="AB32" s="77"/>
      <c r="AC32" s="72"/>
      <c r="AD32" s="135"/>
      <c r="AE32" s="51"/>
      <c r="AF32" s="51"/>
      <c r="AG32" s="142" t="s">
        <v>137</v>
      </c>
      <c r="AH32" s="72"/>
      <c r="AI32" s="126">
        <v>134</v>
      </c>
      <c r="AJ32" s="77"/>
      <c r="AK32" s="72"/>
      <c r="AL32" s="135"/>
      <c r="AM32" s="170"/>
      <c r="AN32" s="170"/>
      <c r="AO32" s="142" t="s">
        <v>137</v>
      </c>
      <c r="AP32" s="72"/>
      <c r="AQ32" s="126">
        <v>45</v>
      </c>
      <c r="AR32" s="77"/>
      <c r="AS32" s="72"/>
      <c r="AT32" s="135"/>
      <c r="AW32" s="142" t="s">
        <v>137</v>
      </c>
      <c r="AX32" s="72"/>
      <c r="AY32" s="126">
        <v>88</v>
      </c>
      <c r="AZ32" s="77"/>
      <c r="BA32" s="72"/>
      <c r="BB32" s="135"/>
      <c r="BE32" s="142" t="s">
        <v>137</v>
      </c>
      <c r="BF32" s="72"/>
      <c r="BG32" s="126">
        <v>91</v>
      </c>
      <c r="BH32" s="77"/>
      <c r="BI32" s="72"/>
      <c r="BJ32" s="135"/>
    </row>
    <row r="33" spans="1:62" x14ac:dyDescent="0.2">
      <c r="A33" s="142" t="s">
        <v>138</v>
      </c>
      <c r="B33" s="72"/>
      <c r="C33" s="126">
        <v>0</v>
      </c>
      <c r="D33" s="77"/>
      <c r="E33" s="72"/>
      <c r="F33" s="135"/>
      <c r="G33" s="51"/>
      <c r="H33" s="51"/>
      <c r="I33" s="142" t="s">
        <v>138</v>
      </c>
      <c r="J33" s="72"/>
      <c r="K33" s="126">
        <v>0</v>
      </c>
      <c r="L33" s="77"/>
      <c r="M33" s="72"/>
      <c r="N33" s="135"/>
      <c r="O33" s="92"/>
      <c r="P33" s="51"/>
      <c r="Q33" s="142" t="s">
        <v>138</v>
      </c>
      <c r="R33" s="72"/>
      <c r="S33" s="126">
        <v>0</v>
      </c>
      <c r="T33" s="77"/>
      <c r="U33" s="72"/>
      <c r="V33" s="135"/>
      <c r="W33" s="104"/>
      <c r="X33" s="104"/>
      <c r="Y33" s="142" t="s">
        <v>138</v>
      </c>
      <c r="Z33" s="72"/>
      <c r="AA33" s="126">
        <v>0</v>
      </c>
      <c r="AB33" s="77"/>
      <c r="AC33" s="72"/>
      <c r="AD33" s="135"/>
      <c r="AE33" s="51"/>
      <c r="AF33" s="51"/>
      <c r="AG33" s="142" t="s">
        <v>138</v>
      </c>
      <c r="AH33" s="72"/>
      <c r="AI33" s="126">
        <v>0</v>
      </c>
      <c r="AJ33" s="77"/>
      <c r="AK33" s="72"/>
      <c r="AL33" s="135"/>
      <c r="AM33" s="170"/>
      <c r="AN33" s="170"/>
      <c r="AO33" s="142" t="s">
        <v>138</v>
      </c>
      <c r="AP33" s="72"/>
      <c r="AQ33" s="126">
        <v>0</v>
      </c>
      <c r="AR33" s="77"/>
      <c r="AS33" s="72"/>
      <c r="AT33" s="135"/>
      <c r="AW33" s="142" t="s">
        <v>138</v>
      </c>
      <c r="AX33" s="72"/>
      <c r="AY33" s="126">
        <v>0</v>
      </c>
      <c r="AZ33" s="77"/>
      <c r="BA33" s="72"/>
      <c r="BB33" s="135"/>
      <c r="BE33" s="142" t="s">
        <v>138</v>
      </c>
      <c r="BF33" s="72"/>
      <c r="BG33" s="126">
        <v>0</v>
      </c>
      <c r="BH33" s="77"/>
      <c r="BI33" s="72"/>
      <c r="BJ33" s="135"/>
    </row>
    <row r="34" spans="1:62" x14ac:dyDescent="0.2">
      <c r="A34" s="190" t="s">
        <v>133</v>
      </c>
      <c r="B34" s="159"/>
      <c r="C34" s="141">
        <v>-30</v>
      </c>
      <c r="D34" s="72"/>
      <c r="E34" s="72"/>
      <c r="F34" s="129"/>
      <c r="G34" s="51"/>
      <c r="H34" s="51"/>
      <c r="I34" s="190" t="s">
        <v>133</v>
      </c>
      <c r="J34" s="159"/>
      <c r="K34" s="141">
        <v>-30</v>
      </c>
      <c r="L34" s="72"/>
      <c r="M34" s="72"/>
      <c r="N34" s="129"/>
      <c r="O34" s="86"/>
      <c r="P34" s="51"/>
      <c r="Q34" s="190" t="s">
        <v>133</v>
      </c>
      <c r="R34" s="159"/>
      <c r="S34" s="141">
        <v>-30</v>
      </c>
      <c r="T34" s="72"/>
      <c r="U34" s="72"/>
      <c r="V34" s="129"/>
      <c r="W34" s="51"/>
      <c r="X34" s="51"/>
      <c r="Y34" s="190" t="s">
        <v>133</v>
      </c>
      <c r="Z34" s="159"/>
      <c r="AA34" s="141">
        <v>-30</v>
      </c>
      <c r="AB34" s="72"/>
      <c r="AC34" s="72"/>
      <c r="AD34" s="129"/>
      <c r="AE34" s="51"/>
      <c r="AF34" s="51"/>
      <c r="AG34" s="190" t="s">
        <v>133</v>
      </c>
      <c r="AH34" s="159"/>
      <c r="AI34" s="141">
        <v>-30</v>
      </c>
      <c r="AJ34" s="72"/>
      <c r="AK34" s="72"/>
      <c r="AL34" s="129"/>
      <c r="AM34" s="161"/>
      <c r="AN34" s="161"/>
      <c r="AO34" s="190" t="s">
        <v>133</v>
      </c>
      <c r="AP34" s="159"/>
      <c r="AQ34" s="141">
        <v>-30</v>
      </c>
      <c r="AR34" s="72"/>
      <c r="AS34" s="72"/>
      <c r="AT34" s="129"/>
      <c r="AW34" s="190" t="s">
        <v>133</v>
      </c>
      <c r="AX34" s="159"/>
      <c r="AY34" s="141">
        <v>-30</v>
      </c>
      <c r="AZ34" s="72"/>
      <c r="BA34" s="72"/>
      <c r="BB34" s="129"/>
      <c r="BE34" s="190" t="s">
        <v>133</v>
      </c>
      <c r="BF34" s="206"/>
      <c r="BG34" s="141">
        <v>-30</v>
      </c>
      <c r="BH34" s="72"/>
      <c r="BI34" s="72"/>
      <c r="BJ34" s="129"/>
    </row>
    <row r="35" spans="1:62" x14ac:dyDescent="0.2">
      <c r="A35" s="194"/>
      <c r="B35" s="108"/>
      <c r="C35" s="126"/>
      <c r="D35" s="72"/>
      <c r="E35" s="72"/>
      <c r="F35" s="129"/>
      <c r="G35" s="51"/>
      <c r="H35" s="51"/>
      <c r="I35" s="194"/>
      <c r="J35" s="108"/>
      <c r="K35" s="126"/>
      <c r="L35" s="72"/>
      <c r="M35" s="72"/>
      <c r="N35" s="129"/>
      <c r="O35" s="86"/>
      <c r="P35" s="51"/>
      <c r="Q35" s="194"/>
      <c r="R35" s="108"/>
      <c r="S35" s="126"/>
      <c r="T35" s="72"/>
      <c r="U35" s="72"/>
      <c r="V35" s="129"/>
      <c r="W35" s="51"/>
      <c r="X35" s="51"/>
      <c r="Y35" s="194"/>
      <c r="Z35" s="108"/>
      <c r="AA35" s="126"/>
      <c r="AB35" s="72"/>
      <c r="AC35" s="72"/>
      <c r="AD35" s="129"/>
      <c r="AE35" s="102"/>
      <c r="AF35" s="51"/>
      <c r="AG35" s="194"/>
      <c r="AH35" s="108"/>
      <c r="AI35" s="126"/>
      <c r="AJ35" s="72"/>
      <c r="AK35" s="72"/>
      <c r="AL35" s="129"/>
      <c r="AM35" s="161"/>
      <c r="AN35" s="161"/>
      <c r="AO35" s="194"/>
      <c r="AP35" s="108"/>
      <c r="AQ35" s="126"/>
      <c r="AR35" s="72"/>
      <c r="AS35" s="72"/>
      <c r="AT35" s="129"/>
      <c r="AW35" s="194"/>
      <c r="AX35" s="108"/>
      <c r="AY35" s="126"/>
      <c r="AZ35" s="72"/>
      <c r="BA35" s="72"/>
      <c r="BB35" s="129"/>
      <c r="BE35" s="194"/>
      <c r="BF35" s="108"/>
      <c r="BG35" s="126"/>
      <c r="BH35" s="72"/>
      <c r="BI35" s="72"/>
      <c r="BJ35" s="129"/>
    </row>
    <row r="36" spans="1:62" x14ac:dyDescent="0.2">
      <c r="A36" s="71" t="s">
        <v>140</v>
      </c>
      <c r="B36" s="108"/>
      <c r="C36" s="141">
        <f>F36-C31-C34</f>
        <v>65</v>
      </c>
      <c r="D36" s="71" t="s">
        <v>135</v>
      </c>
      <c r="E36" s="72"/>
      <c r="F36" s="135">
        <f>F31</f>
        <v>35</v>
      </c>
      <c r="G36" s="51"/>
      <c r="H36" s="51"/>
      <c r="I36" s="71" t="s">
        <v>140</v>
      </c>
      <c r="J36" s="108"/>
      <c r="K36" s="141">
        <f>N36-K31-K34</f>
        <v>65</v>
      </c>
      <c r="L36" s="71" t="s">
        <v>135</v>
      </c>
      <c r="M36" s="72"/>
      <c r="N36" s="135">
        <f>N31</f>
        <v>80</v>
      </c>
      <c r="O36" s="86"/>
      <c r="P36" s="51"/>
      <c r="Q36" s="71" t="s">
        <v>140</v>
      </c>
      <c r="R36" s="108"/>
      <c r="S36" s="141">
        <f>V36-S31-S34</f>
        <v>65</v>
      </c>
      <c r="T36" s="71" t="s">
        <v>135</v>
      </c>
      <c r="U36" s="72"/>
      <c r="V36" s="135">
        <f>V31</f>
        <v>80</v>
      </c>
      <c r="W36" s="51"/>
      <c r="X36" s="51"/>
      <c r="Y36" s="71" t="s">
        <v>140</v>
      </c>
      <c r="Z36" s="108"/>
      <c r="AA36" s="141">
        <f>AD36-AA31-AA34</f>
        <v>65</v>
      </c>
      <c r="AB36" s="71" t="s">
        <v>135</v>
      </c>
      <c r="AC36" s="72"/>
      <c r="AD36" s="135">
        <f>AD31</f>
        <v>123</v>
      </c>
      <c r="AE36" s="102"/>
      <c r="AF36" s="51"/>
      <c r="AG36" s="71" t="s">
        <v>140</v>
      </c>
      <c r="AH36" s="108"/>
      <c r="AI36" s="141">
        <f>AL36-AI31-AI34</f>
        <v>65</v>
      </c>
      <c r="AJ36" s="71" t="s">
        <v>135</v>
      </c>
      <c r="AK36" s="72"/>
      <c r="AL36" s="135">
        <f>AL31</f>
        <v>169</v>
      </c>
      <c r="AM36" s="170"/>
      <c r="AN36" s="170"/>
      <c r="AO36" s="71" t="s">
        <v>140</v>
      </c>
      <c r="AP36" s="108"/>
      <c r="AQ36" s="141">
        <f>AT36-AQ31-AQ34</f>
        <v>65</v>
      </c>
      <c r="AR36" s="71" t="s">
        <v>135</v>
      </c>
      <c r="AS36" s="72"/>
      <c r="AT36" s="135">
        <f>AT31</f>
        <v>80</v>
      </c>
      <c r="AW36" s="71" t="s">
        <v>140</v>
      </c>
      <c r="AX36" s="108"/>
      <c r="AY36" s="141">
        <f>BB36-AY31-AY34</f>
        <v>65</v>
      </c>
      <c r="AZ36" s="71" t="s">
        <v>135</v>
      </c>
      <c r="BA36" s="72"/>
      <c r="BB36" s="135">
        <f>BB31</f>
        <v>123</v>
      </c>
      <c r="BE36" s="71" t="s">
        <v>140</v>
      </c>
      <c r="BF36" s="108"/>
      <c r="BG36" s="141">
        <f>BJ36-BG31-BG34</f>
        <v>65</v>
      </c>
      <c r="BH36" s="71" t="s">
        <v>135</v>
      </c>
      <c r="BI36" s="72"/>
      <c r="BJ36" s="135">
        <f>BJ31</f>
        <v>126</v>
      </c>
    </row>
    <row r="37" spans="1:62" x14ac:dyDescent="0.2">
      <c r="A37" s="71"/>
      <c r="B37" s="108"/>
      <c r="C37" s="125"/>
      <c r="D37" s="71"/>
      <c r="E37" s="72"/>
      <c r="F37" s="135"/>
      <c r="G37" s="51"/>
      <c r="H37" s="51"/>
      <c r="I37" s="71"/>
      <c r="J37" s="108"/>
      <c r="K37" s="125"/>
      <c r="L37" s="71"/>
      <c r="M37" s="72"/>
      <c r="N37" s="135"/>
      <c r="O37" s="86"/>
      <c r="P37" s="51"/>
      <c r="Q37" s="71"/>
      <c r="R37" s="108"/>
      <c r="S37" s="125"/>
      <c r="T37" s="71"/>
      <c r="U37" s="72"/>
      <c r="V37" s="135"/>
      <c r="W37" s="51"/>
      <c r="X37" s="51"/>
      <c r="Y37" s="71"/>
      <c r="Z37" s="108"/>
      <c r="AA37" s="125"/>
      <c r="AB37" s="71"/>
      <c r="AC37" s="72"/>
      <c r="AD37" s="135"/>
      <c r="AE37" s="102"/>
      <c r="AF37" s="51"/>
      <c r="AG37" s="71"/>
      <c r="AH37" s="108"/>
      <c r="AI37" s="125"/>
      <c r="AJ37" s="71"/>
      <c r="AK37" s="72"/>
      <c r="AL37" s="135"/>
      <c r="AM37" s="170"/>
      <c r="AN37" s="170"/>
      <c r="AO37" s="71"/>
      <c r="AP37" s="108"/>
      <c r="AQ37" s="125"/>
      <c r="AR37" s="71"/>
      <c r="AS37" s="72"/>
      <c r="AT37" s="135"/>
      <c r="AW37" s="71"/>
      <c r="AX37" s="108"/>
      <c r="AY37" s="125"/>
      <c r="AZ37" s="71"/>
      <c r="BA37" s="72"/>
      <c r="BB37" s="135"/>
      <c r="BE37" s="71"/>
      <c r="BF37" s="108"/>
      <c r="BG37" s="125"/>
      <c r="BH37" s="71"/>
      <c r="BI37" s="72"/>
      <c r="BJ37" s="135"/>
    </row>
    <row r="38" spans="1:62" x14ac:dyDescent="0.2">
      <c r="A38" s="71"/>
      <c r="B38" s="108"/>
      <c r="C38" s="125"/>
      <c r="D38" s="71"/>
      <c r="E38" s="72"/>
      <c r="F38" s="135"/>
      <c r="G38" s="51"/>
      <c r="H38" s="51"/>
      <c r="I38" s="71"/>
      <c r="J38" s="108"/>
      <c r="K38" s="125"/>
      <c r="L38" s="71"/>
      <c r="M38" s="72"/>
      <c r="N38" s="135"/>
      <c r="O38" s="86"/>
      <c r="P38" s="51"/>
      <c r="Q38" s="71"/>
      <c r="R38" s="108"/>
      <c r="S38" s="125"/>
      <c r="T38" s="71"/>
      <c r="U38" s="72"/>
      <c r="V38" s="135"/>
      <c r="W38" s="51"/>
      <c r="X38" s="51"/>
      <c r="Y38" s="71"/>
      <c r="Z38" s="108"/>
      <c r="AA38" s="125"/>
      <c r="AB38" s="71"/>
      <c r="AC38" s="72"/>
      <c r="AD38" s="135"/>
      <c r="AE38" s="102"/>
      <c r="AF38" s="51"/>
      <c r="AG38" s="71"/>
      <c r="AH38" s="108"/>
      <c r="AI38" s="125"/>
      <c r="AJ38" s="71"/>
      <c r="AK38" s="72"/>
      <c r="AL38" s="135"/>
      <c r="AM38" s="170"/>
      <c r="AN38" s="170"/>
      <c r="AO38" s="71"/>
      <c r="AP38" s="108"/>
      <c r="AQ38" s="125"/>
      <c r="AR38" s="71"/>
      <c r="AS38" s="72"/>
      <c r="AT38" s="135"/>
      <c r="AW38" s="71"/>
      <c r="AX38" s="108"/>
      <c r="AY38" s="125"/>
      <c r="AZ38" s="71"/>
      <c r="BA38" s="72"/>
      <c r="BB38" s="135"/>
      <c r="BE38" s="71"/>
      <c r="BF38" s="108"/>
      <c r="BG38" s="125"/>
      <c r="BH38" s="71"/>
      <c r="BI38" s="72"/>
      <c r="BJ38" s="135"/>
    </row>
    <row r="39" spans="1:62" x14ac:dyDescent="0.2">
      <c r="A39" s="229" t="s">
        <v>139</v>
      </c>
      <c r="B39" s="229"/>
      <c r="C39" s="229"/>
      <c r="D39" s="229"/>
      <c r="E39" s="229"/>
      <c r="F39" s="229"/>
      <c r="G39" s="51"/>
      <c r="H39" s="51"/>
      <c r="I39" s="229" t="s">
        <v>139</v>
      </c>
      <c r="J39" s="229"/>
      <c r="K39" s="229"/>
      <c r="L39" s="229"/>
      <c r="M39" s="229"/>
      <c r="N39" s="229"/>
      <c r="O39" s="86"/>
      <c r="P39" s="51"/>
      <c r="Q39" s="229" t="s">
        <v>139</v>
      </c>
      <c r="R39" s="229"/>
      <c r="S39" s="229"/>
      <c r="T39" s="229"/>
      <c r="U39" s="229"/>
      <c r="V39" s="229"/>
      <c r="W39" s="51"/>
      <c r="X39" s="51"/>
      <c r="Y39" s="229" t="s">
        <v>139</v>
      </c>
      <c r="Z39" s="229"/>
      <c r="AA39" s="229"/>
      <c r="AB39" s="229"/>
      <c r="AC39" s="229"/>
      <c r="AD39" s="229"/>
      <c r="AE39" s="102"/>
      <c r="AF39" s="51"/>
      <c r="AG39" s="229" t="s">
        <v>139</v>
      </c>
      <c r="AH39" s="229"/>
      <c r="AI39" s="229"/>
      <c r="AJ39" s="229"/>
      <c r="AK39" s="229"/>
      <c r="AL39" s="229"/>
      <c r="AM39" s="96"/>
      <c r="AN39" s="96"/>
      <c r="AO39" s="229" t="s">
        <v>139</v>
      </c>
      <c r="AP39" s="229"/>
      <c r="AQ39" s="229"/>
      <c r="AR39" s="229"/>
      <c r="AS39" s="229"/>
      <c r="AT39" s="229"/>
      <c r="AW39" s="229" t="s">
        <v>139</v>
      </c>
      <c r="AX39" s="229"/>
      <c r="AY39" s="229"/>
      <c r="AZ39" s="229"/>
      <c r="BA39" s="229"/>
      <c r="BB39" s="229"/>
      <c r="BE39" s="229" t="s">
        <v>139</v>
      </c>
      <c r="BF39" s="229"/>
      <c r="BG39" s="229"/>
      <c r="BH39" s="229"/>
      <c r="BI39" s="229"/>
      <c r="BJ39" s="229"/>
    </row>
    <row r="40" spans="1:62" x14ac:dyDescent="0.2">
      <c r="A40" s="230" t="s">
        <v>141</v>
      </c>
      <c r="B40" s="230"/>
      <c r="C40" s="231"/>
      <c r="D40" s="232" t="s">
        <v>142</v>
      </c>
      <c r="E40" s="230"/>
      <c r="F40" s="230"/>
      <c r="G40" s="51"/>
      <c r="H40" s="51"/>
      <c r="I40" s="230" t="s">
        <v>141</v>
      </c>
      <c r="J40" s="230"/>
      <c r="K40" s="231"/>
      <c r="L40" s="232" t="s">
        <v>142</v>
      </c>
      <c r="M40" s="230"/>
      <c r="N40" s="230"/>
      <c r="O40" s="86"/>
      <c r="P40" s="51"/>
      <c r="Q40" s="230" t="s">
        <v>141</v>
      </c>
      <c r="R40" s="230"/>
      <c r="S40" s="231"/>
      <c r="T40" s="232" t="s">
        <v>142</v>
      </c>
      <c r="U40" s="230"/>
      <c r="V40" s="230"/>
      <c r="W40" s="51"/>
      <c r="X40" s="51"/>
      <c r="Y40" s="230" t="s">
        <v>141</v>
      </c>
      <c r="Z40" s="230"/>
      <c r="AA40" s="231"/>
      <c r="AB40" s="232" t="s">
        <v>142</v>
      </c>
      <c r="AC40" s="230"/>
      <c r="AD40" s="230"/>
      <c r="AE40" s="102"/>
      <c r="AF40" s="51"/>
      <c r="AG40" s="230" t="s">
        <v>141</v>
      </c>
      <c r="AH40" s="230"/>
      <c r="AI40" s="231"/>
      <c r="AJ40" s="232" t="s">
        <v>142</v>
      </c>
      <c r="AK40" s="230"/>
      <c r="AL40" s="230"/>
      <c r="AM40" s="169"/>
      <c r="AN40" s="169"/>
      <c r="AO40" s="230" t="s">
        <v>141</v>
      </c>
      <c r="AP40" s="230"/>
      <c r="AQ40" s="231"/>
      <c r="AR40" s="232" t="s">
        <v>142</v>
      </c>
      <c r="AS40" s="230"/>
      <c r="AT40" s="230"/>
      <c r="AW40" s="230" t="s">
        <v>141</v>
      </c>
      <c r="AX40" s="230"/>
      <c r="AY40" s="231"/>
      <c r="AZ40" s="232" t="s">
        <v>142</v>
      </c>
      <c r="BA40" s="230"/>
      <c r="BB40" s="230"/>
      <c r="BE40" s="230" t="s">
        <v>141</v>
      </c>
      <c r="BF40" s="230"/>
      <c r="BG40" s="231"/>
      <c r="BH40" s="232" t="s">
        <v>142</v>
      </c>
      <c r="BI40" s="230"/>
      <c r="BJ40" s="230"/>
    </row>
    <row r="41" spans="1:62" x14ac:dyDescent="0.2">
      <c r="A41" s="77" t="s">
        <v>144</v>
      </c>
      <c r="B41" s="72"/>
      <c r="C41" s="140">
        <v>65</v>
      </c>
      <c r="D41" s="77" t="s">
        <v>140</v>
      </c>
      <c r="E41" s="72"/>
      <c r="F41" s="135">
        <f>C36</f>
        <v>65</v>
      </c>
      <c r="G41" s="51"/>
      <c r="H41" s="51"/>
      <c r="I41" s="77" t="s">
        <v>144</v>
      </c>
      <c r="J41" s="72"/>
      <c r="K41" s="140">
        <v>65</v>
      </c>
      <c r="L41" s="77" t="s">
        <v>140</v>
      </c>
      <c r="M41" s="72"/>
      <c r="N41" s="135">
        <f>K36</f>
        <v>65</v>
      </c>
      <c r="O41" s="86"/>
      <c r="P41" s="51"/>
      <c r="Q41" s="77" t="s">
        <v>144</v>
      </c>
      <c r="R41" s="72"/>
      <c r="S41" s="140">
        <v>65</v>
      </c>
      <c r="T41" s="77" t="s">
        <v>140</v>
      </c>
      <c r="U41" s="72"/>
      <c r="V41" s="135">
        <f>S36</f>
        <v>65</v>
      </c>
      <c r="W41" s="51"/>
      <c r="X41" s="51"/>
      <c r="Y41" s="77" t="s">
        <v>144</v>
      </c>
      <c r="Z41" s="72"/>
      <c r="AA41" s="140">
        <v>65</v>
      </c>
      <c r="AB41" s="77" t="s">
        <v>140</v>
      </c>
      <c r="AC41" s="72"/>
      <c r="AD41" s="135">
        <f>AA36</f>
        <v>65</v>
      </c>
      <c r="AE41" s="102"/>
      <c r="AF41" s="51"/>
      <c r="AG41" s="77" t="s">
        <v>144</v>
      </c>
      <c r="AH41" s="72"/>
      <c r="AI41" s="140">
        <v>65</v>
      </c>
      <c r="AJ41" s="77" t="s">
        <v>140</v>
      </c>
      <c r="AK41" s="72"/>
      <c r="AL41" s="135">
        <f>AI36</f>
        <v>65</v>
      </c>
      <c r="AM41" s="170"/>
      <c r="AN41" s="170"/>
      <c r="AO41" s="77" t="s">
        <v>144</v>
      </c>
      <c r="AP41" s="72"/>
      <c r="AQ41" s="140">
        <v>65</v>
      </c>
      <c r="AR41" s="77" t="s">
        <v>140</v>
      </c>
      <c r="AS41" s="72"/>
      <c r="AT41" s="135">
        <f>AQ36</f>
        <v>65</v>
      </c>
      <c r="AW41" s="77" t="s">
        <v>144</v>
      </c>
      <c r="AX41" s="72"/>
      <c r="AY41" s="140">
        <v>65</v>
      </c>
      <c r="AZ41" s="77" t="s">
        <v>140</v>
      </c>
      <c r="BA41" s="72"/>
      <c r="BB41" s="135">
        <f>AY36</f>
        <v>65</v>
      </c>
      <c r="BE41" s="77" t="s">
        <v>144</v>
      </c>
      <c r="BF41" s="72"/>
      <c r="BG41" s="140">
        <v>65</v>
      </c>
      <c r="BH41" s="77" t="s">
        <v>140</v>
      </c>
      <c r="BI41" s="72"/>
      <c r="BJ41" s="135">
        <f>BG36</f>
        <v>65</v>
      </c>
    </row>
    <row r="42" spans="1:62" x14ac:dyDescent="0.2">
      <c r="A42" s="108"/>
      <c r="B42" s="79"/>
      <c r="C42" s="137"/>
      <c r="D42" s="108"/>
      <c r="E42" s="108"/>
      <c r="F42" s="134"/>
      <c r="G42" s="51"/>
      <c r="H42" s="51"/>
      <c r="I42" s="108"/>
      <c r="J42" s="79"/>
      <c r="K42" s="137"/>
      <c r="L42" s="108"/>
      <c r="M42" s="108"/>
      <c r="N42" s="134"/>
      <c r="O42" s="86"/>
      <c r="P42" s="51"/>
      <c r="Q42" s="108"/>
      <c r="R42" s="79"/>
      <c r="S42" s="137"/>
      <c r="T42" s="108"/>
      <c r="U42" s="108"/>
      <c r="V42" s="134"/>
      <c r="W42" s="51"/>
      <c r="X42" s="51"/>
      <c r="Y42" s="108"/>
      <c r="Z42" s="79"/>
      <c r="AA42" s="137"/>
      <c r="AB42" s="108"/>
      <c r="AC42" s="108"/>
      <c r="AD42" s="134"/>
      <c r="AE42" s="106"/>
      <c r="AF42" s="51"/>
      <c r="AG42" s="108"/>
      <c r="AH42" s="79"/>
      <c r="AI42" s="137"/>
      <c r="AJ42" s="108"/>
      <c r="AK42" s="108"/>
      <c r="AL42" s="134"/>
      <c r="AM42" s="171"/>
      <c r="AN42" s="171"/>
      <c r="AO42" s="108"/>
      <c r="AP42" s="79"/>
      <c r="AQ42" s="137"/>
      <c r="AR42" s="108"/>
      <c r="AS42" s="108"/>
      <c r="AT42" s="134"/>
      <c r="AW42" s="108"/>
      <c r="AX42" s="79"/>
      <c r="AY42" s="137"/>
      <c r="AZ42" s="108"/>
      <c r="BA42" s="108"/>
      <c r="BB42" s="134"/>
      <c r="BE42" s="108"/>
      <c r="BF42" s="79"/>
      <c r="BG42" s="137"/>
      <c r="BH42" s="108"/>
      <c r="BI42" s="108"/>
      <c r="BJ42" s="134"/>
    </row>
    <row r="43" spans="1:62" x14ac:dyDescent="0.2">
      <c r="A43" s="108"/>
      <c r="B43" s="79"/>
      <c r="C43" s="138"/>
      <c r="D43" s="108"/>
      <c r="E43" s="108"/>
      <c r="F43" s="134"/>
      <c r="G43" s="51"/>
      <c r="H43" s="51"/>
      <c r="I43" s="108"/>
      <c r="J43" s="79"/>
      <c r="K43" s="138"/>
      <c r="L43" s="108"/>
      <c r="M43" s="108"/>
      <c r="N43" s="134"/>
      <c r="O43" s="86"/>
      <c r="P43" s="51"/>
      <c r="Q43" s="108"/>
      <c r="R43" s="79"/>
      <c r="S43" s="138"/>
      <c r="T43" s="108"/>
      <c r="U43" s="108"/>
      <c r="V43" s="134"/>
      <c r="W43" s="51"/>
      <c r="X43" s="51"/>
      <c r="Y43" s="108"/>
      <c r="Z43" s="79"/>
      <c r="AA43" s="138"/>
      <c r="AB43" s="108"/>
      <c r="AC43" s="108"/>
      <c r="AD43" s="134"/>
      <c r="AE43" s="106"/>
      <c r="AF43" s="51"/>
      <c r="AG43" s="108"/>
      <c r="AH43" s="79"/>
      <c r="AI43" s="138"/>
      <c r="AJ43" s="108"/>
      <c r="AK43" s="108"/>
      <c r="AL43" s="134"/>
      <c r="AM43" s="171"/>
      <c r="AN43" s="171"/>
      <c r="AO43" s="108"/>
      <c r="AP43" s="79"/>
      <c r="AQ43" s="138"/>
      <c r="AR43" s="108"/>
      <c r="AS43" s="108"/>
      <c r="AT43" s="134"/>
      <c r="AW43" s="108"/>
      <c r="AX43" s="79"/>
      <c r="AY43" s="138"/>
      <c r="AZ43" s="108"/>
      <c r="BA43" s="108"/>
      <c r="BB43" s="134"/>
      <c r="BE43" s="108"/>
      <c r="BF43" s="79"/>
      <c r="BG43" s="138"/>
      <c r="BH43" s="108"/>
      <c r="BI43" s="108"/>
      <c r="BJ43" s="134"/>
    </row>
    <row r="44" spans="1:62" x14ac:dyDescent="0.2">
      <c r="A44" s="79"/>
      <c r="B44" s="79"/>
      <c r="C44" s="138"/>
      <c r="D44" s="108"/>
      <c r="E44" s="108"/>
      <c r="F44" s="134"/>
      <c r="G44" s="51"/>
      <c r="H44" s="51"/>
      <c r="I44" s="79"/>
      <c r="J44" s="79"/>
      <c r="K44" s="138"/>
      <c r="L44" s="108"/>
      <c r="M44" s="108"/>
      <c r="N44" s="134"/>
      <c r="O44" s="86"/>
      <c r="P44" s="51"/>
      <c r="Q44" s="79"/>
      <c r="R44" s="79"/>
      <c r="S44" s="138"/>
      <c r="T44" s="108"/>
      <c r="U44" s="108"/>
      <c r="V44" s="134"/>
      <c r="W44" s="51"/>
      <c r="X44" s="51"/>
      <c r="Y44" s="79"/>
      <c r="Z44" s="79"/>
      <c r="AA44" s="138"/>
      <c r="AB44" s="108"/>
      <c r="AC44" s="108"/>
      <c r="AD44" s="134"/>
      <c r="AE44" s="104"/>
      <c r="AF44" s="51"/>
      <c r="AG44" s="79"/>
      <c r="AH44" s="79"/>
      <c r="AI44" s="138"/>
      <c r="AJ44" s="108"/>
      <c r="AK44" s="108"/>
      <c r="AL44" s="134"/>
      <c r="AM44" s="171"/>
      <c r="AN44" s="171"/>
      <c r="AO44" s="79"/>
      <c r="AP44" s="79"/>
      <c r="AQ44" s="138"/>
      <c r="AR44" s="108"/>
      <c r="AS44" s="108"/>
      <c r="AT44" s="134"/>
      <c r="AW44" s="79"/>
      <c r="AX44" s="79"/>
      <c r="AY44" s="138"/>
      <c r="AZ44" s="108"/>
      <c r="BA44" s="108"/>
      <c r="BB44" s="134"/>
      <c r="BE44" s="79"/>
      <c r="BF44" s="79"/>
      <c r="BG44" s="138"/>
      <c r="BH44" s="108"/>
      <c r="BI44" s="108"/>
      <c r="BJ44" s="134"/>
    </row>
    <row r="45" spans="1:62" ht="12.95" customHeight="1" x14ac:dyDescent="0.2">
      <c r="A45" s="233" t="s">
        <v>74</v>
      </c>
      <c r="B45" s="233"/>
      <c r="C45" s="233"/>
      <c r="D45" s="233"/>
      <c r="E45" s="233"/>
      <c r="F45" s="233"/>
      <c r="G45" s="51"/>
      <c r="H45" s="51"/>
      <c r="I45" s="233" t="s">
        <v>74</v>
      </c>
      <c r="J45" s="233"/>
      <c r="K45" s="233"/>
      <c r="L45" s="233"/>
      <c r="M45" s="233"/>
      <c r="N45" s="233"/>
      <c r="O45" s="86"/>
      <c r="P45" s="51"/>
      <c r="Q45" s="233" t="s">
        <v>74</v>
      </c>
      <c r="R45" s="233"/>
      <c r="S45" s="233"/>
      <c r="T45" s="233"/>
      <c r="U45" s="233"/>
      <c r="V45" s="233"/>
      <c r="W45" s="51"/>
      <c r="X45" s="51"/>
      <c r="Y45" s="233" t="s">
        <v>74</v>
      </c>
      <c r="Z45" s="233"/>
      <c r="AA45" s="233"/>
      <c r="AB45" s="233"/>
      <c r="AC45" s="233"/>
      <c r="AD45" s="233"/>
      <c r="AE45" s="106"/>
      <c r="AF45" s="51"/>
      <c r="AG45" s="233" t="s">
        <v>74</v>
      </c>
      <c r="AH45" s="233"/>
      <c r="AI45" s="233"/>
      <c r="AJ45" s="233"/>
      <c r="AK45" s="233"/>
      <c r="AL45" s="233"/>
      <c r="AM45" s="103"/>
      <c r="AN45" s="103"/>
      <c r="AO45" s="233" t="s">
        <v>74</v>
      </c>
      <c r="AP45" s="233"/>
      <c r="AQ45" s="233"/>
      <c r="AR45" s="233"/>
      <c r="AS45" s="233"/>
      <c r="AT45" s="233"/>
      <c r="AW45" s="233" t="s">
        <v>74</v>
      </c>
      <c r="AX45" s="233"/>
      <c r="AY45" s="233"/>
      <c r="AZ45" s="233"/>
      <c r="BA45" s="233"/>
      <c r="BB45" s="233"/>
      <c r="BE45" s="233" t="s">
        <v>74</v>
      </c>
      <c r="BF45" s="233"/>
      <c r="BG45" s="233"/>
      <c r="BH45" s="233"/>
      <c r="BI45" s="233"/>
      <c r="BJ45" s="233"/>
    </row>
    <row r="46" spans="1:62" x14ac:dyDescent="0.2">
      <c r="A46" s="230" t="s">
        <v>141</v>
      </c>
      <c r="B46" s="230"/>
      <c r="C46" s="231"/>
      <c r="D46" s="232" t="s">
        <v>142</v>
      </c>
      <c r="E46" s="230"/>
      <c r="F46" s="230"/>
      <c r="G46" s="51"/>
      <c r="H46" s="51"/>
      <c r="I46" s="230" t="s">
        <v>141</v>
      </c>
      <c r="J46" s="230"/>
      <c r="K46" s="231"/>
      <c r="L46" s="232" t="s">
        <v>142</v>
      </c>
      <c r="M46" s="230"/>
      <c r="N46" s="230"/>
      <c r="O46" s="86"/>
      <c r="P46" s="51"/>
      <c r="Q46" s="230" t="s">
        <v>141</v>
      </c>
      <c r="R46" s="230"/>
      <c r="S46" s="231"/>
      <c r="T46" s="232" t="s">
        <v>142</v>
      </c>
      <c r="U46" s="230"/>
      <c r="V46" s="230"/>
      <c r="W46" s="51"/>
      <c r="X46" s="51"/>
      <c r="Y46" s="230" t="s">
        <v>141</v>
      </c>
      <c r="Z46" s="230"/>
      <c r="AA46" s="231"/>
      <c r="AB46" s="232" t="s">
        <v>142</v>
      </c>
      <c r="AC46" s="230"/>
      <c r="AD46" s="230"/>
      <c r="AE46" s="106"/>
      <c r="AF46" s="51"/>
      <c r="AG46" s="230" t="s">
        <v>141</v>
      </c>
      <c r="AH46" s="230"/>
      <c r="AI46" s="231"/>
      <c r="AJ46" s="232" t="s">
        <v>142</v>
      </c>
      <c r="AK46" s="230"/>
      <c r="AL46" s="230"/>
      <c r="AM46" s="169"/>
      <c r="AN46" s="169"/>
      <c r="AO46" s="230" t="s">
        <v>141</v>
      </c>
      <c r="AP46" s="230"/>
      <c r="AQ46" s="231"/>
      <c r="AR46" s="232" t="s">
        <v>142</v>
      </c>
      <c r="AS46" s="230"/>
      <c r="AT46" s="230"/>
      <c r="AW46" s="230" t="s">
        <v>141</v>
      </c>
      <c r="AX46" s="230"/>
      <c r="AY46" s="231"/>
      <c r="AZ46" s="232" t="s">
        <v>142</v>
      </c>
      <c r="BA46" s="230"/>
      <c r="BB46" s="230"/>
      <c r="BE46" s="230" t="s">
        <v>141</v>
      </c>
      <c r="BF46" s="230"/>
      <c r="BG46" s="231"/>
      <c r="BH46" s="232" t="s">
        <v>142</v>
      </c>
      <c r="BI46" s="230"/>
      <c r="BJ46" s="230"/>
    </row>
    <row r="47" spans="1:62" x14ac:dyDescent="0.2">
      <c r="A47" s="148" t="s">
        <v>149</v>
      </c>
      <c r="B47" s="148"/>
      <c r="C47" s="149">
        <v>0</v>
      </c>
      <c r="D47" s="109" t="s">
        <v>145</v>
      </c>
      <c r="E47" s="99"/>
      <c r="F47" s="109">
        <f>C47+C48</f>
        <v>0</v>
      </c>
      <c r="G47" s="51"/>
      <c r="H47" s="51"/>
      <c r="I47" s="148" t="s">
        <v>149</v>
      </c>
      <c r="J47" s="148"/>
      <c r="K47" s="149">
        <v>0</v>
      </c>
      <c r="L47" s="109" t="s">
        <v>145</v>
      </c>
      <c r="M47" s="99"/>
      <c r="N47" s="109">
        <f>K47+K48</f>
        <v>0</v>
      </c>
      <c r="O47" s="86"/>
      <c r="P47" s="51"/>
      <c r="Q47" s="148" t="s">
        <v>149</v>
      </c>
      <c r="R47" s="148"/>
      <c r="S47" s="149">
        <v>43</v>
      </c>
      <c r="T47" s="109" t="s">
        <v>145</v>
      </c>
      <c r="U47" s="99"/>
      <c r="V47" s="109">
        <f>S47+S48</f>
        <v>43</v>
      </c>
      <c r="W47" s="51"/>
      <c r="X47" s="51"/>
      <c r="Y47" s="148" t="s">
        <v>149</v>
      </c>
      <c r="Z47" s="148"/>
      <c r="AA47" s="149">
        <v>0</v>
      </c>
      <c r="AB47" s="109" t="s">
        <v>145</v>
      </c>
      <c r="AC47" s="99"/>
      <c r="AD47" s="109">
        <f>AA47+AA48</f>
        <v>0</v>
      </c>
      <c r="AE47" s="106"/>
      <c r="AF47" s="51"/>
      <c r="AG47" s="148" t="s">
        <v>149</v>
      </c>
      <c r="AH47" s="148"/>
      <c r="AI47" s="149">
        <v>0</v>
      </c>
      <c r="AJ47" s="109" t="s">
        <v>145</v>
      </c>
      <c r="AK47" s="99"/>
      <c r="AL47" s="109">
        <f>AI47+AI48</f>
        <v>0</v>
      </c>
      <c r="AM47" s="172"/>
      <c r="AN47" s="172"/>
      <c r="AO47" s="148" t="s">
        <v>149</v>
      </c>
      <c r="AP47" s="148"/>
      <c r="AQ47" s="149">
        <v>89</v>
      </c>
      <c r="AR47" s="109" t="s">
        <v>145</v>
      </c>
      <c r="AS47" s="99"/>
      <c r="AT47" s="109">
        <f>AQ47+AQ48</f>
        <v>89</v>
      </c>
      <c r="AW47" s="148" t="s">
        <v>149</v>
      </c>
      <c r="AX47" s="148"/>
      <c r="AY47" s="149">
        <v>46</v>
      </c>
      <c r="AZ47" s="109" t="s">
        <v>145</v>
      </c>
      <c r="BA47" s="99"/>
      <c r="BB47" s="109">
        <f>AY47+AY48</f>
        <v>46</v>
      </c>
      <c r="BE47" s="148" t="s">
        <v>149</v>
      </c>
      <c r="BF47" s="148"/>
      <c r="BG47" s="149">
        <v>43</v>
      </c>
      <c r="BH47" s="109" t="s">
        <v>145</v>
      </c>
      <c r="BI47" s="99"/>
      <c r="BJ47" s="109">
        <f>BG47+BG48</f>
        <v>43</v>
      </c>
    </row>
    <row r="48" spans="1:62" x14ac:dyDescent="0.2">
      <c r="A48" s="77" t="s">
        <v>157</v>
      </c>
      <c r="B48" s="74"/>
      <c r="C48" s="150">
        <v>0</v>
      </c>
      <c r="D48" s="108"/>
      <c r="E48" s="108"/>
      <c r="F48" s="108"/>
      <c r="G48" s="51"/>
      <c r="H48" s="51"/>
      <c r="I48" s="77" t="s">
        <v>157</v>
      </c>
      <c r="J48" s="74"/>
      <c r="K48" s="150">
        <v>0</v>
      </c>
      <c r="L48" s="108"/>
      <c r="M48" s="108"/>
      <c r="N48" s="108"/>
      <c r="O48" s="86"/>
      <c r="P48" s="51"/>
      <c r="Q48" s="77" t="s">
        <v>157</v>
      </c>
      <c r="R48" s="74"/>
      <c r="S48" s="150">
        <v>0</v>
      </c>
      <c r="T48" s="108"/>
      <c r="U48" s="108"/>
      <c r="V48" s="108"/>
      <c r="W48" s="51"/>
      <c r="X48" s="51"/>
      <c r="Y48" s="77" t="s">
        <v>157</v>
      </c>
      <c r="Z48" s="74"/>
      <c r="AA48" s="150">
        <v>0</v>
      </c>
      <c r="AB48" s="108"/>
      <c r="AC48" s="108"/>
      <c r="AD48" s="108"/>
      <c r="AE48" s="106"/>
      <c r="AF48" s="51"/>
      <c r="AG48" s="77" t="s">
        <v>157</v>
      </c>
      <c r="AH48" s="74"/>
      <c r="AI48" s="150">
        <v>0</v>
      </c>
      <c r="AJ48" s="108"/>
      <c r="AK48" s="108"/>
      <c r="AL48" s="108"/>
      <c r="AM48" s="107"/>
      <c r="AN48" s="107"/>
      <c r="AO48" s="77" t="s">
        <v>157</v>
      </c>
      <c r="AP48" s="74"/>
      <c r="AQ48" s="150">
        <v>0</v>
      </c>
      <c r="AR48" s="108"/>
      <c r="AS48" s="108"/>
      <c r="AT48" s="108"/>
      <c r="AW48" s="77" t="s">
        <v>157</v>
      </c>
      <c r="AX48" s="74"/>
      <c r="AY48" s="150">
        <v>0</v>
      </c>
      <c r="AZ48" s="108"/>
      <c r="BA48" s="108"/>
      <c r="BB48" s="108"/>
      <c r="BE48" s="77" t="s">
        <v>157</v>
      </c>
      <c r="BF48" s="74"/>
      <c r="BG48" s="150">
        <v>0</v>
      </c>
      <c r="BH48" s="108"/>
      <c r="BI48" s="108"/>
      <c r="BJ48" s="108"/>
    </row>
    <row r="49" spans="1:62" x14ac:dyDescent="0.2">
      <c r="A49" s="79"/>
      <c r="B49" s="79"/>
      <c r="C49" s="79"/>
      <c r="D49" s="108"/>
      <c r="E49" s="108"/>
      <c r="F49" s="108"/>
      <c r="G49" s="51"/>
      <c r="H49" s="51"/>
      <c r="I49" s="79"/>
      <c r="J49" s="79"/>
      <c r="K49" s="79"/>
      <c r="L49" s="108"/>
      <c r="M49" s="108"/>
      <c r="N49" s="108"/>
      <c r="O49" s="86"/>
      <c r="P49" s="51"/>
      <c r="Q49" s="79"/>
      <c r="R49" s="79"/>
      <c r="S49" s="79"/>
      <c r="T49" s="108"/>
      <c r="U49" s="108"/>
      <c r="V49" s="108"/>
      <c r="W49" s="51"/>
      <c r="X49" s="51"/>
      <c r="Y49" s="79"/>
      <c r="Z49" s="79"/>
      <c r="AA49" s="79"/>
      <c r="AB49" s="108"/>
      <c r="AC49" s="108"/>
      <c r="AD49" s="108"/>
      <c r="AE49" s="106"/>
      <c r="AF49" s="51"/>
      <c r="AG49" s="79"/>
      <c r="AH49" s="79"/>
      <c r="AI49" s="79"/>
      <c r="AJ49" s="108"/>
      <c r="AK49" s="108"/>
      <c r="AL49" s="108"/>
      <c r="AM49" s="107"/>
      <c r="AN49" s="107"/>
      <c r="AO49" s="79"/>
      <c r="AP49" s="79"/>
      <c r="AQ49" s="79"/>
      <c r="AR49" s="108"/>
      <c r="AS49" s="108"/>
      <c r="AT49" s="108"/>
      <c r="AW49" s="79"/>
      <c r="AX49" s="79"/>
      <c r="AY49" s="79"/>
      <c r="AZ49" s="108"/>
      <c r="BA49" s="108"/>
      <c r="BB49" s="108"/>
      <c r="BE49" s="79"/>
      <c r="BF49" s="79"/>
      <c r="BG49" s="79"/>
      <c r="BH49" s="108"/>
      <c r="BI49" s="108"/>
      <c r="BJ49" s="108"/>
    </row>
    <row r="50" spans="1:62" x14ac:dyDescent="0.2">
      <c r="A50" s="108"/>
      <c r="B50" s="108"/>
      <c r="C50" s="134"/>
      <c r="D50" s="108"/>
      <c r="E50" s="108"/>
      <c r="F50" s="134"/>
      <c r="G50" s="51"/>
      <c r="H50" s="51"/>
      <c r="I50" s="108"/>
      <c r="J50" s="108"/>
      <c r="K50" s="134"/>
      <c r="L50" s="108"/>
      <c r="M50" s="108"/>
      <c r="N50" s="134"/>
      <c r="O50" s="86"/>
      <c r="P50" s="51"/>
      <c r="Q50" s="108"/>
      <c r="R50" s="108"/>
      <c r="S50" s="134"/>
      <c r="T50" s="108"/>
      <c r="U50" s="108"/>
      <c r="V50" s="134"/>
      <c r="W50" s="102"/>
      <c r="X50" s="102"/>
      <c r="Y50" s="108"/>
      <c r="Z50" s="108"/>
      <c r="AA50" s="134"/>
      <c r="AB50" s="108"/>
      <c r="AC50" s="108"/>
      <c r="AD50" s="134"/>
      <c r="AE50" s="106"/>
      <c r="AF50" s="51"/>
      <c r="AG50" s="108"/>
      <c r="AH50" s="108"/>
      <c r="AI50" s="134"/>
      <c r="AJ50" s="108"/>
      <c r="AK50" s="108"/>
      <c r="AL50" s="134"/>
      <c r="AM50" s="171"/>
      <c r="AN50" s="171"/>
      <c r="AO50" s="108"/>
      <c r="AP50" s="108"/>
      <c r="AQ50" s="134"/>
      <c r="AR50" s="108"/>
      <c r="AS50" s="108"/>
      <c r="AT50" s="134"/>
      <c r="AW50" s="108"/>
      <c r="AX50" s="108"/>
      <c r="AY50" s="134"/>
      <c r="AZ50" s="108"/>
      <c r="BA50" s="108"/>
      <c r="BB50" s="134"/>
      <c r="BE50" s="108"/>
      <c r="BF50" s="108"/>
      <c r="BG50" s="134"/>
      <c r="BH50" s="108"/>
      <c r="BI50" s="108"/>
      <c r="BJ50" s="134"/>
    </row>
    <row r="51" spans="1:62" x14ac:dyDescent="0.2">
      <c r="A51" s="229" t="s">
        <v>123</v>
      </c>
      <c r="B51" s="229"/>
      <c r="C51" s="229"/>
      <c r="D51" s="229"/>
      <c r="E51" s="229"/>
      <c r="F51" s="229"/>
      <c r="G51" s="51"/>
      <c r="H51" s="51"/>
      <c r="I51" s="229" t="s">
        <v>123</v>
      </c>
      <c r="J51" s="229"/>
      <c r="K51" s="229"/>
      <c r="L51" s="229"/>
      <c r="M51" s="229"/>
      <c r="N51" s="229"/>
      <c r="O51" s="86"/>
      <c r="P51" s="51"/>
      <c r="Q51" s="229" t="s">
        <v>123</v>
      </c>
      <c r="R51" s="229"/>
      <c r="S51" s="229"/>
      <c r="T51" s="229"/>
      <c r="U51" s="229"/>
      <c r="V51" s="229"/>
      <c r="W51" s="104"/>
      <c r="X51" s="104"/>
      <c r="Y51" s="229" t="s">
        <v>123</v>
      </c>
      <c r="Z51" s="229"/>
      <c r="AA51" s="229"/>
      <c r="AB51" s="229"/>
      <c r="AC51" s="229"/>
      <c r="AD51" s="229"/>
      <c r="AE51" s="106"/>
      <c r="AF51" s="51"/>
      <c r="AG51" s="229" t="s">
        <v>123</v>
      </c>
      <c r="AH51" s="229"/>
      <c r="AI51" s="229"/>
      <c r="AJ51" s="229"/>
      <c r="AK51" s="229"/>
      <c r="AL51" s="229"/>
      <c r="AM51" s="96"/>
      <c r="AN51" s="96"/>
      <c r="AO51" s="229" t="s">
        <v>123</v>
      </c>
      <c r="AP51" s="229"/>
      <c r="AQ51" s="229"/>
      <c r="AR51" s="229"/>
      <c r="AS51" s="229"/>
      <c r="AT51" s="229"/>
      <c r="AW51" s="229" t="s">
        <v>123</v>
      </c>
      <c r="AX51" s="229"/>
      <c r="AY51" s="229"/>
      <c r="AZ51" s="229"/>
      <c r="BA51" s="229"/>
      <c r="BB51" s="229"/>
      <c r="BE51" s="229" t="s">
        <v>123</v>
      </c>
      <c r="BF51" s="229"/>
      <c r="BG51" s="229"/>
      <c r="BH51" s="229"/>
      <c r="BI51" s="229"/>
      <c r="BJ51" s="229"/>
    </row>
    <row r="52" spans="1:62" x14ac:dyDescent="0.2">
      <c r="A52" s="230" t="s">
        <v>69</v>
      </c>
      <c r="B52" s="230"/>
      <c r="C52" s="231"/>
      <c r="D52" s="232" t="s">
        <v>124</v>
      </c>
      <c r="E52" s="230"/>
      <c r="F52" s="230"/>
      <c r="G52" s="51"/>
      <c r="H52" s="51"/>
      <c r="I52" s="230" t="s">
        <v>69</v>
      </c>
      <c r="J52" s="230"/>
      <c r="K52" s="231"/>
      <c r="L52" s="232" t="s">
        <v>124</v>
      </c>
      <c r="M52" s="230"/>
      <c r="N52" s="230"/>
      <c r="O52" s="86"/>
      <c r="P52" s="51"/>
      <c r="Q52" s="230" t="s">
        <v>69</v>
      </c>
      <c r="R52" s="230"/>
      <c r="S52" s="231"/>
      <c r="T52" s="232" t="s">
        <v>124</v>
      </c>
      <c r="U52" s="230"/>
      <c r="V52" s="230"/>
      <c r="W52" s="51"/>
      <c r="X52" s="51"/>
      <c r="Y52" s="230" t="s">
        <v>69</v>
      </c>
      <c r="Z52" s="230"/>
      <c r="AA52" s="231"/>
      <c r="AB52" s="232" t="s">
        <v>124</v>
      </c>
      <c r="AC52" s="230"/>
      <c r="AD52" s="230"/>
      <c r="AE52" s="51"/>
      <c r="AF52" s="51"/>
      <c r="AG52" s="230" t="s">
        <v>69</v>
      </c>
      <c r="AH52" s="230"/>
      <c r="AI52" s="231"/>
      <c r="AJ52" s="232" t="s">
        <v>124</v>
      </c>
      <c r="AK52" s="230"/>
      <c r="AL52" s="230"/>
      <c r="AM52" s="169"/>
      <c r="AN52" s="169"/>
      <c r="AO52" s="230" t="s">
        <v>69</v>
      </c>
      <c r="AP52" s="230"/>
      <c r="AQ52" s="231"/>
      <c r="AR52" s="232" t="s">
        <v>124</v>
      </c>
      <c r="AS52" s="230"/>
      <c r="AT52" s="230"/>
      <c r="AW52" s="230" t="s">
        <v>69</v>
      </c>
      <c r="AX52" s="230"/>
      <c r="AY52" s="231"/>
      <c r="AZ52" s="232" t="s">
        <v>124</v>
      </c>
      <c r="BA52" s="230"/>
      <c r="BB52" s="230"/>
      <c r="BE52" s="230" t="s">
        <v>69</v>
      </c>
      <c r="BF52" s="230"/>
      <c r="BG52" s="231"/>
      <c r="BH52" s="232" t="s">
        <v>124</v>
      </c>
      <c r="BI52" s="230"/>
      <c r="BJ52" s="230"/>
    </row>
    <row r="53" spans="1:62" x14ac:dyDescent="0.2">
      <c r="A53" s="195" t="s">
        <v>81</v>
      </c>
      <c r="B53" s="144">
        <v>90</v>
      </c>
      <c r="C53" s="141">
        <f>B53+C31+C34</f>
        <v>60</v>
      </c>
      <c r="D53" s="71" t="s">
        <v>127</v>
      </c>
      <c r="E53" s="71">
        <v>0</v>
      </c>
      <c r="F53" s="135">
        <v>0</v>
      </c>
      <c r="G53" s="51"/>
      <c r="H53" s="51"/>
      <c r="I53" s="195" t="s">
        <v>81</v>
      </c>
      <c r="J53" s="144">
        <v>90</v>
      </c>
      <c r="K53" s="141">
        <f>J53+K31+K34</f>
        <v>105</v>
      </c>
      <c r="L53" s="71" t="s">
        <v>127</v>
      </c>
      <c r="M53" s="71">
        <v>0</v>
      </c>
      <c r="N53" s="135">
        <v>0</v>
      </c>
      <c r="O53" s="86"/>
      <c r="P53" s="51"/>
      <c r="Q53" s="195" t="s">
        <v>81</v>
      </c>
      <c r="R53" s="144">
        <v>90</v>
      </c>
      <c r="S53" s="141">
        <f>R53+S31+S34</f>
        <v>105</v>
      </c>
      <c r="T53" s="71" t="s">
        <v>127</v>
      </c>
      <c r="U53" s="71">
        <v>0</v>
      </c>
      <c r="V53" s="135">
        <v>0</v>
      </c>
      <c r="W53" s="51"/>
      <c r="X53" s="51"/>
      <c r="Y53" s="195" t="s">
        <v>81</v>
      </c>
      <c r="Z53" s="144">
        <v>90</v>
      </c>
      <c r="AA53" s="141">
        <f>Z53+AA31+AA34</f>
        <v>148</v>
      </c>
      <c r="AB53" s="71" t="s">
        <v>127</v>
      </c>
      <c r="AC53" s="71">
        <v>0</v>
      </c>
      <c r="AD53" s="135">
        <v>0</v>
      </c>
      <c r="AE53" s="51"/>
      <c r="AF53" s="51"/>
      <c r="AG53" s="195" t="s">
        <v>81</v>
      </c>
      <c r="AH53" s="144">
        <v>90</v>
      </c>
      <c r="AI53" s="141">
        <f>AH53+AI31+AI34</f>
        <v>194</v>
      </c>
      <c r="AJ53" s="71" t="s">
        <v>127</v>
      </c>
      <c r="AK53" s="71">
        <v>0</v>
      </c>
      <c r="AL53" s="135">
        <v>0</v>
      </c>
      <c r="AM53" s="170"/>
      <c r="AN53" s="170"/>
      <c r="AO53" s="195" t="s">
        <v>81</v>
      </c>
      <c r="AP53" s="144">
        <v>90</v>
      </c>
      <c r="AQ53" s="141">
        <f>AP53+AQ31+AQ34</f>
        <v>105</v>
      </c>
      <c r="AR53" s="71" t="s">
        <v>127</v>
      </c>
      <c r="AS53" s="71">
        <v>0</v>
      </c>
      <c r="AT53" s="135">
        <v>0</v>
      </c>
      <c r="AW53" s="195" t="s">
        <v>81</v>
      </c>
      <c r="AX53" s="144">
        <v>90</v>
      </c>
      <c r="AY53" s="141">
        <f>AX53+AY31+AY34</f>
        <v>148</v>
      </c>
      <c r="AZ53" s="71" t="s">
        <v>127</v>
      </c>
      <c r="BA53" s="71">
        <v>0</v>
      </c>
      <c r="BB53" s="135">
        <v>0</v>
      </c>
      <c r="BE53" s="195" t="s">
        <v>81</v>
      </c>
      <c r="BF53" s="144">
        <v>90</v>
      </c>
      <c r="BG53" s="141">
        <f>BF53+BG31+BG34</f>
        <v>151</v>
      </c>
      <c r="BH53" s="71" t="s">
        <v>127</v>
      </c>
      <c r="BI53" s="71">
        <v>0</v>
      </c>
      <c r="BJ53" s="135">
        <v>0</v>
      </c>
    </row>
    <row r="54" spans="1:62" x14ac:dyDescent="0.2">
      <c r="A54" s="196" t="s">
        <v>79</v>
      </c>
      <c r="B54" s="125">
        <v>0</v>
      </c>
      <c r="C54" s="141">
        <f>B54+C33+C47+C48</f>
        <v>0</v>
      </c>
      <c r="D54" s="71"/>
      <c r="E54" s="71"/>
      <c r="F54" s="135"/>
      <c r="G54" s="51"/>
      <c r="H54" s="51"/>
      <c r="I54" s="196" t="s">
        <v>79</v>
      </c>
      <c r="J54" s="125">
        <v>0</v>
      </c>
      <c r="K54" s="141">
        <f>J54+K33+K47+K48</f>
        <v>0</v>
      </c>
      <c r="L54" s="71"/>
      <c r="M54" s="71"/>
      <c r="N54" s="135"/>
      <c r="O54" s="86"/>
      <c r="P54" s="51"/>
      <c r="Q54" s="196" t="s">
        <v>79</v>
      </c>
      <c r="R54" s="125">
        <v>0</v>
      </c>
      <c r="S54" s="141">
        <f>R54+S33+S47+S48</f>
        <v>43</v>
      </c>
      <c r="T54" s="71"/>
      <c r="U54" s="71"/>
      <c r="V54" s="135"/>
      <c r="W54" s="106"/>
      <c r="X54" s="106"/>
      <c r="Y54" s="196" t="s">
        <v>79</v>
      </c>
      <c r="Z54" s="125">
        <v>0</v>
      </c>
      <c r="AA54" s="141">
        <f>Z54+AA33+AA47+AA48</f>
        <v>0</v>
      </c>
      <c r="AB54" s="71"/>
      <c r="AC54" s="71"/>
      <c r="AD54" s="135"/>
      <c r="AE54" s="51"/>
      <c r="AF54" s="51"/>
      <c r="AG54" s="196" t="s">
        <v>79</v>
      </c>
      <c r="AH54" s="125">
        <v>0</v>
      </c>
      <c r="AI54" s="141">
        <f>AH54+AI33+AI47+AI48</f>
        <v>0</v>
      </c>
      <c r="AJ54" s="71"/>
      <c r="AK54" s="71"/>
      <c r="AL54" s="135"/>
      <c r="AM54" s="170"/>
      <c r="AN54" s="170"/>
      <c r="AO54" s="196" t="s">
        <v>79</v>
      </c>
      <c r="AP54" s="125">
        <v>0</v>
      </c>
      <c r="AQ54" s="141">
        <f>AP54+AQ33+AQ47+AQ48</f>
        <v>89</v>
      </c>
      <c r="AR54" s="71"/>
      <c r="AS54" s="71"/>
      <c r="AT54" s="135"/>
      <c r="AW54" s="196" t="s">
        <v>79</v>
      </c>
      <c r="AX54" s="125">
        <v>0</v>
      </c>
      <c r="AY54" s="141">
        <f>AX54+AY33+AY47+AY48</f>
        <v>46</v>
      </c>
      <c r="AZ54" s="71"/>
      <c r="BA54" s="71"/>
      <c r="BB54" s="135"/>
      <c r="BE54" s="196" t="s">
        <v>79</v>
      </c>
      <c r="BF54" s="125">
        <v>0</v>
      </c>
      <c r="BG54" s="141">
        <f>BF54+BG33+BG47+BG48</f>
        <v>43</v>
      </c>
      <c r="BH54" s="71"/>
      <c r="BI54" s="71"/>
      <c r="BJ54" s="135"/>
    </row>
    <row r="55" spans="1:62" ht="15.75" x14ac:dyDescent="0.2">
      <c r="A55" s="195" t="s">
        <v>125</v>
      </c>
      <c r="B55" s="125">
        <v>50</v>
      </c>
      <c r="C55" s="141">
        <f>B55+C41</f>
        <v>115</v>
      </c>
      <c r="D55" s="71" t="s">
        <v>83</v>
      </c>
      <c r="E55" s="71">
        <f>E57-E53</f>
        <v>140</v>
      </c>
      <c r="F55" s="135">
        <f>F57-F53</f>
        <v>175</v>
      </c>
      <c r="G55" s="51"/>
      <c r="H55" s="51"/>
      <c r="I55" s="195" t="s">
        <v>125</v>
      </c>
      <c r="J55" s="125">
        <v>50</v>
      </c>
      <c r="K55" s="141">
        <f>J55+K41</f>
        <v>115</v>
      </c>
      <c r="L55" s="71" t="s">
        <v>83</v>
      </c>
      <c r="M55" s="71">
        <f>M57-M53</f>
        <v>140</v>
      </c>
      <c r="N55" s="135">
        <f>N57-N53</f>
        <v>220</v>
      </c>
      <c r="O55" s="87"/>
      <c r="P55" s="51"/>
      <c r="Q55" s="195" t="s">
        <v>125</v>
      </c>
      <c r="R55" s="125">
        <v>50</v>
      </c>
      <c r="S55" s="141">
        <f>R55+S41</f>
        <v>115</v>
      </c>
      <c r="T55" s="71" t="s">
        <v>83</v>
      </c>
      <c r="U55" s="71">
        <f>U57-U53</f>
        <v>140</v>
      </c>
      <c r="V55" s="135">
        <f>V57-V53</f>
        <v>263</v>
      </c>
      <c r="W55" s="104"/>
      <c r="X55" s="104"/>
      <c r="Y55" s="195" t="s">
        <v>125</v>
      </c>
      <c r="Z55" s="125">
        <v>50</v>
      </c>
      <c r="AA55" s="141">
        <f>Z55+AA41</f>
        <v>115</v>
      </c>
      <c r="AB55" s="71" t="s">
        <v>83</v>
      </c>
      <c r="AC55" s="71">
        <f>AC57-AC53</f>
        <v>140</v>
      </c>
      <c r="AD55" s="135">
        <f>AD57-AD53</f>
        <v>263</v>
      </c>
      <c r="AE55" s="51"/>
      <c r="AF55" s="51"/>
      <c r="AG55" s="195" t="s">
        <v>125</v>
      </c>
      <c r="AH55" s="125">
        <v>50</v>
      </c>
      <c r="AI55" s="141">
        <f>AH55+AI41</f>
        <v>115</v>
      </c>
      <c r="AJ55" s="71" t="s">
        <v>83</v>
      </c>
      <c r="AK55" s="71">
        <f>AK57-AK53</f>
        <v>140</v>
      </c>
      <c r="AL55" s="135">
        <f>AL57-AL53</f>
        <v>309</v>
      </c>
      <c r="AM55" s="170"/>
      <c r="AN55" s="170"/>
      <c r="AO55" s="195" t="s">
        <v>125</v>
      </c>
      <c r="AP55" s="125">
        <v>50</v>
      </c>
      <c r="AQ55" s="141">
        <f>AP55+AQ41</f>
        <v>115</v>
      </c>
      <c r="AR55" s="71" t="s">
        <v>83</v>
      </c>
      <c r="AS55" s="71">
        <f>AS57-AS53</f>
        <v>140</v>
      </c>
      <c r="AT55" s="135">
        <f>AT57-AT53</f>
        <v>309</v>
      </c>
      <c r="AW55" s="195" t="s">
        <v>125</v>
      </c>
      <c r="AX55" s="125">
        <v>50</v>
      </c>
      <c r="AY55" s="141">
        <f>AX55+AY41</f>
        <v>115</v>
      </c>
      <c r="AZ55" s="71" t="s">
        <v>83</v>
      </c>
      <c r="BA55" s="71">
        <f>BA57-BA53</f>
        <v>140</v>
      </c>
      <c r="BB55" s="135">
        <f>BB57-BB53</f>
        <v>309</v>
      </c>
      <c r="BE55" s="195" t="s">
        <v>125</v>
      </c>
      <c r="BF55" s="125">
        <v>50</v>
      </c>
      <c r="BG55" s="141">
        <f>BF55+BG41</f>
        <v>115</v>
      </c>
      <c r="BH55" s="71" t="s">
        <v>83</v>
      </c>
      <c r="BI55" s="71">
        <f>BI57-BI53</f>
        <v>140</v>
      </c>
      <c r="BJ55" s="135">
        <f>BJ57-BJ53</f>
        <v>309</v>
      </c>
    </row>
    <row r="56" spans="1:62" x14ac:dyDescent="0.2">
      <c r="A56" s="197"/>
      <c r="B56" s="77"/>
      <c r="C56" s="126"/>
      <c r="F56" s="48"/>
      <c r="G56" s="51"/>
      <c r="H56" s="51"/>
      <c r="I56" s="197"/>
      <c r="J56" s="77"/>
      <c r="K56" s="126"/>
      <c r="O56" s="86"/>
      <c r="P56" s="51"/>
      <c r="Q56" s="197"/>
      <c r="R56" s="77"/>
      <c r="S56" s="126"/>
      <c r="W56" s="106"/>
      <c r="X56" s="106"/>
      <c r="Y56" s="197"/>
      <c r="Z56" s="77"/>
      <c r="AA56" s="126"/>
      <c r="AE56" s="51"/>
      <c r="AF56" s="51"/>
      <c r="AG56" s="197"/>
      <c r="AH56" s="77"/>
      <c r="AI56" s="126"/>
      <c r="AO56" s="197"/>
      <c r="AP56" s="77"/>
      <c r="AQ56" s="126"/>
      <c r="AW56" s="197"/>
      <c r="AX56" s="77"/>
      <c r="AY56" s="126"/>
      <c r="BE56" s="197"/>
      <c r="BF56" s="77"/>
      <c r="BG56" s="126"/>
    </row>
    <row r="57" spans="1:62" x14ac:dyDescent="0.2">
      <c r="A57" s="195" t="s">
        <v>126</v>
      </c>
      <c r="B57" s="125">
        <f>SUM(B53:B55)</f>
        <v>140</v>
      </c>
      <c r="C57" s="125">
        <f>SUM(C53:C55)</f>
        <v>175</v>
      </c>
      <c r="D57" s="145" t="s">
        <v>128</v>
      </c>
      <c r="E57" s="71">
        <f>B57</f>
        <v>140</v>
      </c>
      <c r="F57" s="135">
        <f>C57</f>
        <v>175</v>
      </c>
      <c r="G57" s="51"/>
      <c r="H57" s="51"/>
      <c r="I57" s="195" t="s">
        <v>126</v>
      </c>
      <c r="J57" s="125">
        <f>SUM(J53:J55)</f>
        <v>140</v>
      </c>
      <c r="K57" s="125">
        <f>SUM(K53:K55)</f>
        <v>220</v>
      </c>
      <c r="L57" s="145" t="s">
        <v>128</v>
      </c>
      <c r="M57" s="71">
        <f>J57</f>
        <v>140</v>
      </c>
      <c r="N57" s="135">
        <f>K57</f>
        <v>220</v>
      </c>
      <c r="O57" s="86"/>
      <c r="P57" s="51"/>
      <c r="Q57" s="195" t="s">
        <v>126</v>
      </c>
      <c r="R57" s="125">
        <f>SUM(R53:R55)</f>
        <v>140</v>
      </c>
      <c r="S57" s="125">
        <f>SUM(S53:S55)</f>
        <v>263</v>
      </c>
      <c r="T57" s="145" t="s">
        <v>128</v>
      </c>
      <c r="U57" s="71">
        <f>R57</f>
        <v>140</v>
      </c>
      <c r="V57" s="135">
        <f>S57</f>
        <v>263</v>
      </c>
      <c r="W57" s="106"/>
      <c r="X57" s="106"/>
      <c r="Y57" s="195" t="s">
        <v>126</v>
      </c>
      <c r="Z57" s="125">
        <f>SUM(Z53:Z55)</f>
        <v>140</v>
      </c>
      <c r="AA57" s="125">
        <f>SUM(AA53:AA55)</f>
        <v>263</v>
      </c>
      <c r="AB57" s="145" t="s">
        <v>128</v>
      </c>
      <c r="AC57" s="71">
        <f>Z57</f>
        <v>140</v>
      </c>
      <c r="AD57" s="135">
        <f>AA57</f>
        <v>263</v>
      </c>
      <c r="AE57" s="51"/>
      <c r="AF57" s="51"/>
      <c r="AG57" s="195" t="s">
        <v>126</v>
      </c>
      <c r="AH57" s="125">
        <f>SUM(AH53:AH55)</f>
        <v>140</v>
      </c>
      <c r="AI57" s="125">
        <f>SUM(AI53:AI55)</f>
        <v>309</v>
      </c>
      <c r="AJ57" s="145" t="s">
        <v>128</v>
      </c>
      <c r="AK57" s="71">
        <f>AH57</f>
        <v>140</v>
      </c>
      <c r="AL57" s="135">
        <f>AI57</f>
        <v>309</v>
      </c>
      <c r="AM57" s="170"/>
      <c r="AN57" s="170"/>
      <c r="AO57" s="195" t="s">
        <v>126</v>
      </c>
      <c r="AP57" s="125">
        <f>SUM(AP53:AP55)</f>
        <v>140</v>
      </c>
      <c r="AQ57" s="125">
        <f>SUM(AQ53:AQ55)</f>
        <v>309</v>
      </c>
      <c r="AR57" s="145" t="s">
        <v>128</v>
      </c>
      <c r="AS57" s="71">
        <f>AP57</f>
        <v>140</v>
      </c>
      <c r="AT57" s="135">
        <f>AQ57</f>
        <v>309</v>
      </c>
      <c r="AW57" s="195" t="s">
        <v>126</v>
      </c>
      <c r="AX57" s="125">
        <f>SUM(AX53:AX55)</f>
        <v>140</v>
      </c>
      <c r="AY57" s="125">
        <f>SUM(AY53:AY55)</f>
        <v>309</v>
      </c>
      <c r="AZ57" s="145" t="s">
        <v>128</v>
      </c>
      <c r="BA57" s="71">
        <f>AX57</f>
        <v>140</v>
      </c>
      <c r="BB57" s="135">
        <f>AY57</f>
        <v>309</v>
      </c>
      <c r="BE57" s="195" t="s">
        <v>126</v>
      </c>
      <c r="BF57" s="125">
        <f>SUM(BF53:BF55)</f>
        <v>140</v>
      </c>
      <c r="BG57" s="125">
        <f>SUM(BG53:BG55)</f>
        <v>309</v>
      </c>
      <c r="BH57" s="145" t="s">
        <v>128</v>
      </c>
      <c r="BI57" s="71">
        <f>BF57</f>
        <v>140</v>
      </c>
      <c r="BJ57" s="135">
        <f>BG57</f>
        <v>309</v>
      </c>
    </row>
    <row r="58" spans="1:62" x14ac:dyDescent="0.2">
      <c r="A58" s="147"/>
      <c r="B58" s="147"/>
      <c r="C58" s="147"/>
      <c r="D58" s="147"/>
      <c r="F58" s="48"/>
      <c r="G58" s="51"/>
      <c r="H58" s="51"/>
      <c r="I58" s="147"/>
      <c r="J58" s="147"/>
      <c r="K58" s="147"/>
      <c r="L58" s="147"/>
      <c r="O58" s="86"/>
      <c r="P58" s="51"/>
      <c r="Q58" s="147"/>
      <c r="R58" s="147"/>
      <c r="S58" s="147"/>
      <c r="T58" s="147"/>
      <c r="W58" s="106"/>
      <c r="X58" s="106"/>
      <c r="Y58" s="147"/>
      <c r="Z58" s="147"/>
      <c r="AA58" s="147"/>
      <c r="AB58" s="147"/>
      <c r="AE58" s="51"/>
      <c r="AF58" s="51"/>
      <c r="AG58" s="147"/>
      <c r="AH58" s="147"/>
      <c r="AI58" s="147"/>
      <c r="AJ58" s="147"/>
      <c r="AO58" s="147"/>
      <c r="AP58" s="147"/>
      <c r="AQ58" s="147"/>
      <c r="AR58" s="147"/>
      <c r="AW58" s="147"/>
      <c r="AX58" s="147"/>
      <c r="AY58" s="147"/>
      <c r="AZ58" s="147"/>
      <c r="BE58" s="147"/>
      <c r="BF58" s="147"/>
      <c r="BG58" s="147"/>
      <c r="BH58" s="147"/>
    </row>
    <row r="59" spans="1:62" x14ac:dyDescent="0.2">
      <c r="A59" s="147"/>
      <c r="B59" s="147"/>
      <c r="C59" s="147"/>
      <c r="D59" s="152" t="s">
        <v>151</v>
      </c>
      <c r="E59" s="153"/>
      <c r="F59" s="154">
        <f>F41-C41</f>
        <v>0</v>
      </c>
      <c r="G59" s="51"/>
      <c r="H59" s="51"/>
      <c r="I59" s="147"/>
      <c r="J59" s="147"/>
      <c r="K59" s="147"/>
      <c r="L59" s="152" t="s">
        <v>151</v>
      </c>
      <c r="M59" s="153"/>
      <c r="N59" s="154">
        <f>N41-K41</f>
        <v>0</v>
      </c>
      <c r="O59" s="86"/>
      <c r="P59" s="51"/>
      <c r="Q59" s="147"/>
      <c r="R59" s="147"/>
      <c r="S59" s="147"/>
      <c r="T59" s="152" t="s">
        <v>151</v>
      </c>
      <c r="U59" s="153"/>
      <c r="V59" s="154">
        <f>V41-S41</f>
        <v>0</v>
      </c>
      <c r="W59" s="106"/>
      <c r="X59" s="106"/>
      <c r="Y59" s="147"/>
      <c r="Z59" s="147"/>
      <c r="AA59" s="147"/>
      <c r="AB59" s="152" t="s">
        <v>151</v>
      </c>
      <c r="AC59" s="153"/>
      <c r="AD59" s="154">
        <f>AD41-AA41</f>
        <v>0</v>
      </c>
      <c r="AE59" s="51"/>
      <c r="AF59" s="51"/>
      <c r="AG59" s="147"/>
      <c r="AH59" s="147"/>
      <c r="AI59" s="147"/>
      <c r="AJ59" s="152" t="s">
        <v>151</v>
      </c>
      <c r="AK59" s="153"/>
      <c r="AL59" s="154">
        <f>AL41-AI41</f>
        <v>0</v>
      </c>
      <c r="AM59" s="173"/>
      <c r="AN59" s="173"/>
      <c r="AO59" s="147"/>
      <c r="AP59" s="147"/>
      <c r="AQ59" s="147"/>
      <c r="AR59" s="152" t="s">
        <v>151</v>
      </c>
      <c r="AS59" s="153"/>
      <c r="AT59" s="154">
        <f>AT41-AQ41</f>
        <v>0</v>
      </c>
      <c r="AW59" s="147"/>
      <c r="AX59" s="147"/>
      <c r="AY59" s="147"/>
      <c r="AZ59" s="152" t="s">
        <v>151</v>
      </c>
      <c r="BA59" s="153"/>
      <c r="BB59" s="154">
        <f>BB41-AY41</f>
        <v>0</v>
      </c>
      <c r="BE59" s="147"/>
      <c r="BF59" s="147"/>
      <c r="BG59" s="147"/>
      <c r="BH59" s="152" t="s">
        <v>151</v>
      </c>
      <c r="BI59" s="153"/>
      <c r="BJ59" s="154">
        <f>BJ41-BG41</f>
        <v>0</v>
      </c>
    </row>
    <row r="60" spans="1:62" x14ac:dyDescent="0.2">
      <c r="A60" s="195"/>
      <c r="B60" s="125"/>
      <c r="C60" s="125"/>
      <c r="D60" s="155" t="s">
        <v>152</v>
      </c>
      <c r="E60" s="155"/>
      <c r="F60" s="156">
        <f>F57-E57-F47-F36</f>
        <v>0</v>
      </c>
      <c r="G60" s="51"/>
      <c r="H60" s="51"/>
      <c r="I60" s="195"/>
      <c r="J60" s="125"/>
      <c r="K60" s="125"/>
      <c r="L60" s="155" t="s">
        <v>152</v>
      </c>
      <c r="M60" s="155"/>
      <c r="N60" s="156">
        <f>N57-M57-N47-N36</f>
        <v>0</v>
      </c>
      <c r="O60" s="86"/>
      <c r="P60" s="51"/>
      <c r="Q60" s="195"/>
      <c r="R60" s="125"/>
      <c r="S60" s="125"/>
      <c r="T60" s="155" t="s">
        <v>152</v>
      </c>
      <c r="U60" s="155"/>
      <c r="V60" s="156">
        <f>V57-U57-V47-V36</f>
        <v>0</v>
      </c>
      <c r="W60" s="106"/>
      <c r="X60" s="106"/>
      <c r="Y60" s="195"/>
      <c r="Z60" s="125"/>
      <c r="AA60" s="125"/>
      <c r="AB60" s="155" t="s">
        <v>152</v>
      </c>
      <c r="AC60" s="155"/>
      <c r="AD60" s="156">
        <f>AD57-AC57-AD47-AD36</f>
        <v>0</v>
      </c>
      <c r="AE60" s="51"/>
      <c r="AF60" s="51"/>
      <c r="AG60" s="195"/>
      <c r="AH60" s="125"/>
      <c r="AI60" s="125"/>
      <c r="AJ60" s="155" t="s">
        <v>152</v>
      </c>
      <c r="AK60" s="155"/>
      <c r="AL60" s="156">
        <f>AL57-AK57-AL47-AL36</f>
        <v>0</v>
      </c>
      <c r="AM60" s="174"/>
      <c r="AN60" s="174"/>
      <c r="AO60" s="195"/>
      <c r="AP60" s="125"/>
      <c r="AQ60" s="125"/>
      <c r="AR60" s="155" t="s">
        <v>152</v>
      </c>
      <c r="AS60" s="155"/>
      <c r="AT60" s="156">
        <f>AT57-AS57-AT47-AT36</f>
        <v>0</v>
      </c>
      <c r="AW60" s="195"/>
      <c r="AX60" s="125"/>
      <c r="AY60" s="125"/>
      <c r="AZ60" s="155" t="s">
        <v>152</v>
      </c>
      <c r="BA60" s="155"/>
      <c r="BB60" s="156">
        <f>BB57-BA57-BB47-BB36</f>
        <v>0</v>
      </c>
      <c r="BE60" s="195"/>
      <c r="BF60" s="125"/>
      <c r="BG60" s="125"/>
      <c r="BH60" s="155" t="s">
        <v>152</v>
      </c>
      <c r="BI60" s="155"/>
      <c r="BJ60" s="156">
        <f>BJ57-BI57-BJ47-BJ36</f>
        <v>0</v>
      </c>
    </row>
    <row r="61" spans="1:62" x14ac:dyDescent="0.2">
      <c r="A61" s="73"/>
      <c r="B61" s="159"/>
      <c r="C61" s="134"/>
      <c r="D61" s="108"/>
      <c r="E61" s="72"/>
      <c r="F61" s="129"/>
      <c r="G61" s="51"/>
      <c r="H61" s="51"/>
      <c r="I61" s="73"/>
      <c r="J61" s="159"/>
      <c r="K61" s="134"/>
      <c r="L61" s="108"/>
      <c r="M61" s="72"/>
      <c r="N61" s="129"/>
      <c r="O61" s="86"/>
      <c r="P61" s="51"/>
      <c r="Q61" s="73"/>
      <c r="R61" s="159"/>
      <c r="S61" s="134"/>
      <c r="T61" s="108"/>
      <c r="U61" s="72"/>
      <c r="V61" s="129"/>
      <c r="W61" s="89"/>
      <c r="X61" s="91"/>
      <c r="Y61" s="73"/>
      <c r="Z61" s="159"/>
      <c r="AA61" s="134"/>
      <c r="AB61" s="108"/>
      <c r="AC61" s="72"/>
      <c r="AD61" s="129"/>
      <c r="AE61" s="51"/>
      <c r="AF61" s="51"/>
      <c r="AG61" s="73"/>
      <c r="AH61" s="159"/>
      <c r="AI61" s="134"/>
      <c r="AJ61" s="108"/>
      <c r="AK61" s="72"/>
      <c r="AL61" s="129"/>
      <c r="AM61" s="161"/>
      <c r="AN61" s="161"/>
      <c r="AO61" s="73"/>
      <c r="AP61" s="159"/>
      <c r="AQ61" s="134"/>
      <c r="AR61" s="108"/>
      <c r="AS61" s="72"/>
      <c r="AT61" s="129"/>
      <c r="AW61" s="73"/>
      <c r="AX61" s="159"/>
      <c r="AY61" s="134"/>
      <c r="AZ61" s="108"/>
      <c r="BA61" s="72"/>
      <c r="BB61" s="129"/>
      <c r="BE61" s="73"/>
      <c r="BF61" s="206"/>
      <c r="BG61" s="134"/>
      <c r="BH61" s="108"/>
      <c r="BI61" s="72"/>
      <c r="BJ61" s="129"/>
    </row>
    <row r="62" spans="1:62" x14ac:dyDescent="0.2">
      <c r="A62" s="73"/>
      <c r="B62" s="159"/>
      <c r="C62" s="134"/>
      <c r="D62" s="108"/>
      <c r="E62" s="72"/>
      <c r="F62" s="129"/>
      <c r="G62" s="51"/>
      <c r="H62" s="51"/>
      <c r="I62" s="73"/>
      <c r="J62" s="159"/>
      <c r="K62" s="134"/>
      <c r="L62" s="108"/>
      <c r="M62" s="72"/>
      <c r="N62" s="129"/>
      <c r="O62" s="86"/>
      <c r="P62" s="51"/>
      <c r="Q62" s="73"/>
      <c r="R62" s="159"/>
      <c r="S62" s="134"/>
      <c r="T62" s="108"/>
      <c r="U62" s="72"/>
      <c r="V62" s="129"/>
      <c r="W62" s="89"/>
      <c r="X62" s="91"/>
      <c r="Y62" s="73"/>
      <c r="Z62" s="159"/>
      <c r="AA62" s="134"/>
      <c r="AB62" s="108"/>
      <c r="AC62" s="72"/>
      <c r="AD62" s="129"/>
      <c r="AE62" s="51"/>
      <c r="AF62" s="51"/>
      <c r="AG62" s="73"/>
      <c r="AH62" s="159"/>
      <c r="AI62" s="134"/>
      <c r="AJ62" s="108"/>
      <c r="AK62" s="72"/>
      <c r="AL62" s="129"/>
      <c r="AM62" s="161"/>
      <c r="AN62" s="161"/>
      <c r="AO62" s="73"/>
      <c r="AP62" s="159"/>
      <c r="AQ62" s="134"/>
      <c r="AR62" s="108"/>
      <c r="AS62" s="72"/>
      <c r="AT62" s="129"/>
      <c r="AW62" s="73"/>
      <c r="AX62" s="159"/>
      <c r="AY62" s="134"/>
      <c r="AZ62" s="108"/>
      <c r="BA62" s="72"/>
      <c r="BB62" s="129"/>
      <c r="BE62" s="73"/>
      <c r="BF62" s="206"/>
      <c r="BG62" s="134"/>
      <c r="BH62" s="108"/>
      <c r="BI62" s="72"/>
      <c r="BJ62" s="129"/>
    </row>
    <row r="63" spans="1:62" x14ac:dyDescent="0.2">
      <c r="A63" s="234" t="s">
        <v>73</v>
      </c>
      <c r="B63" s="234"/>
      <c r="C63" s="234"/>
      <c r="D63" s="234"/>
      <c r="E63" s="234"/>
      <c r="F63" s="234"/>
      <c r="G63" s="51"/>
      <c r="H63" s="51"/>
      <c r="I63" s="234" t="s">
        <v>73</v>
      </c>
      <c r="J63" s="234"/>
      <c r="K63" s="234"/>
      <c r="L63" s="234"/>
      <c r="M63" s="234"/>
      <c r="N63" s="234"/>
      <c r="O63" s="86"/>
      <c r="P63" s="51"/>
      <c r="Q63" s="234" t="s">
        <v>73</v>
      </c>
      <c r="R63" s="234"/>
      <c r="S63" s="234"/>
      <c r="T63" s="234"/>
      <c r="U63" s="234"/>
      <c r="V63" s="234"/>
      <c r="W63" s="89"/>
      <c r="X63" s="51"/>
      <c r="Y63" s="234" t="s">
        <v>73</v>
      </c>
      <c r="Z63" s="234"/>
      <c r="AA63" s="234"/>
      <c r="AB63" s="234"/>
      <c r="AC63" s="234"/>
      <c r="AD63" s="234"/>
      <c r="AE63" s="104"/>
      <c r="AF63" s="51"/>
      <c r="AG63" s="234" t="s">
        <v>73</v>
      </c>
      <c r="AH63" s="234"/>
      <c r="AI63" s="234"/>
      <c r="AJ63" s="234"/>
      <c r="AK63" s="234"/>
      <c r="AL63" s="234"/>
      <c r="AM63" s="175"/>
      <c r="AN63" s="175"/>
      <c r="AO63" s="234" t="s">
        <v>73</v>
      </c>
      <c r="AP63" s="234"/>
      <c r="AQ63" s="234"/>
      <c r="AR63" s="234"/>
      <c r="AS63" s="234"/>
      <c r="AT63" s="234"/>
      <c r="AW63" s="234" t="s">
        <v>73</v>
      </c>
      <c r="AX63" s="234"/>
      <c r="AY63" s="234"/>
      <c r="AZ63" s="234"/>
      <c r="BA63" s="234"/>
      <c r="BB63" s="234"/>
      <c r="BE63" s="234" t="s">
        <v>73</v>
      </c>
      <c r="BF63" s="234"/>
      <c r="BG63" s="234"/>
      <c r="BH63" s="234"/>
      <c r="BI63" s="234"/>
      <c r="BJ63" s="234"/>
    </row>
    <row r="64" spans="1:62" ht="15.75" x14ac:dyDescent="0.2">
      <c r="A64" s="88" t="s">
        <v>82</v>
      </c>
      <c r="B64" s="72"/>
      <c r="C64" s="129"/>
      <c r="D64" s="72"/>
      <c r="E64" s="72"/>
      <c r="F64" s="129"/>
      <c r="G64" s="51"/>
      <c r="H64" s="51"/>
      <c r="I64" s="88" t="s">
        <v>82</v>
      </c>
      <c r="J64" s="72"/>
      <c r="K64" s="129"/>
      <c r="L64" s="72"/>
      <c r="M64" s="72"/>
      <c r="N64" s="129"/>
      <c r="O64" s="86"/>
      <c r="P64" s="51"/>
      <c r="Q64" s="88" t="s">
        <v>82</v>
      </c>
      <c r="R64" s="72"/>
      <c r="S64" s="129"/>
      <c r="T64" s="72"/>
      <c r="U64" s="72"/>
      <c r="V64" s="129"/>
      <c r="W64" s="89"/>
      <c r="X64" s="51"/>
      <c r="Y64" s="88" t="s">
        <v>82</v>
      </c>
      <c r="Z64" s="72"/>
      <c r="AA64" s="129"/>
      <c r="AB64" s="72"/>
      <c r="AC64" s="72"/>
      <c r="AD64" s="129"/>
      <c r="AE64" s="51"/>
      <c r="AF64" s="51"/>
      <c r="AG64" s="88" t="s">
        <v>82</v>
      </c>
      <c r="AH64" s="72"/>
      <c r="AI64" s="129"/>
      <c r="AJ64" s="72"/>
      <c r="AK64" s="72"/>
      <c r="AL64" s="129"/>
      <c r="AM64" s="161"/>
      <c r="AN64" s="161"/>
      <c r="AO64" s="88" t="s">
        <v>82</v>
      </c>
      <c r="AP64" s="72"/>
      <c r="AQ64" s="129"/>
      <c r="AR64" s="72"/>
      <c r="AS64" s="72"/>
      <c r="AT64" s="129"/>
      <c r="AW64" s="88" t="s">
        <v>82</v>
      </c>
      <c r="AX64" s="72"/>
      <c r="AY64" s="129"/>
      <c r="AZ64" s="72"/>
      <c r="BA64" s="72"/>
      <c r="BB64" s="129"/>
      <c r="BE64" s="88" t="s">
        <v>82</v>
      </c>
      <c r="BF64" s="72"/>
      <c r="BG64" s="129"/>
      <c r="BH64" s="72"/>
      <c r="BI64" s="72"/>
      <c r="BJ64" s="129"/>
    </row>
    <row r="65" spans="1:62" ht="15.75" x14ac:dyDescent="0.2">
      <c r="A65" s="88"/>
      <c r="B65" s="72"/>
      <c r="C65" s="129"/>
      <c r="D65" s="72"/>
      <c r="E65" s="72"/>
      <c r="F65" s="129"/>
      <c r="G65" s="51"/>
      <c r="H65" s="51"/>
      <c r="I65" s="88"/>
      <c r="J65" s="72"/>
      <c r="K65" s="129"/>
      <c r="L65" s="72"/>
      <c r="M65" s="72"/>
      <c r="N65" s="129"/>
      <c r="O65" s="86"/>
      <c r="P65" s="51"/>
      <c r="Q65" s="88"/>
      <c r="R65" s="72"/>
      <c r="S65" s="129"/>
      <c r="T65" s="72"/>
      <c r="U65" s="72"/>
      <c r="V65" s="129"/>
      <c r="W65" s="89"/>
      <c r="X65" s="51"/>
      <c r="Y65" s="88"/>
      <c r="Z65" s="72"/>
      <c r="AA65" s="129"/>
      <c r="AB65" s="72"/>
      <c r="AC65" s="72"/>
      <c r="AD65" s="129"/>
      <c r="AE65" s="51"/>
      <c r="AF65" s="51"/>
      <c r="AG65" s="88"/>
      <c r="AH65" s="72"/>
      <c r="AI65" s="129"/>
      <c r="AJ65" s="72"/>
      <c r="AK65" s="72"/>
      <c r="AL65" s="129"/>
      <c r="AM65" s="161"/>
      <c r="AN65" s="161"/>
      <c r="AO65" s="88"/>
      <c r="AP65" s="72"/>
      <c r="AQ65" s="129"/>
      <c r="AR65" s="72"/>
      <c r="AS65" s="72"/>
      <c r="AT65" s="129"/>
      <c r="AW65" s="88"/>
      <c r="AX65" s="72"/>
      <c r="AY65" s="129"/>
      <c r="AZ65" s="72"/>
      <c r="BA65" s="72"/>
      <c r="BB65" s="129"/>
      <c r="BE65" s="88"/>
      <c r="BF65" s="72"/>
      <c r="BG65" s="129"/>
      <c r="BH65" s="72"/>
      <c r="BI65" s="72"/>
      <c r="BJ65" s="129"/>
    </row>
    <row r="66" spans="1:62" ht="12.95" customHeight="1" x14ac:dyDescent="0.2">
      <c r="A66" s="235" t="s">
        <v>65</v>
      </c>
      <c r="B66" s="235"/>
      <c r="C66" s="235"/>
      <c r="D66" s="235"/>
      <c r="E66" s="235"/>
      <c r="F66" s="235"/>
      <c r="G66" s="51"/>
      <c r="H66" s="51"/>
      <c r="I66" s="235" t="s">
        <v>65</v>
      </c>
      <c r="J66" s="235"/>
      <c r="K66" s="235"/>
      <c r="L66" s="235"/>
      <c r="M66" s="235"/>
      <c r="N66" s="235"/>
      <c r="O66" s="86"/>
      <c r="P66" s="51"/>
      <c r="Q66" s="235" t="s">
        <v>65</v>
      </c>
      <c r="R66" s="235"/>
      <c r="S66" s="235"/>
      <c r="T66" s="235"/>
      <c r="U66" s="235"/>
      <c r="V66" s="235"/>
      <c r="W66" s="89"/>
      <c r="X66" s="51"/>
      <c r="Y66" s="235" t="s">
        <v>65</v>
      </c>
      <c r="Z66" s="235"/>
      <c r="AA66" s="235"/>
      <c r="AB66" s="235"/>
      <c r="AC66" s="235"/>
      <c r="AD66" s="235"/>
      <c r="AE66" s="51"/>
      <c r="AF66" s="51"/>
      <c r="AG66" s="235" t="s">
        <v>65</v>
      </c>
      <c r="AH66" s="235"/>
      <c r="AI66" s="235"/>
      <c r="AJ66" s="235"/>
      <c r="AK66" s="235"/>
      <c r="AL66" s="235"/>
      <c r="AM66" s="162"/>
      <c r="AN66" s="162"/>
      <c r="AO66" s="235" t="s">
        <v>65</v>
      </c>
      <c r="AP66" s="235"/>
      <c r="AQ66" s="235"/>
      <c r="AR66" s="235"/>
      <c r="AS66" s="235"/>
      <c r="AT66" s="235"/>
      <c r="AW66" s="235" t="s">
        <v>65</v>
      </c>
      <c r="AX66" s="235"/>
      <c r="AY66" s="235"/>
      <c r="AZ66" s="235"/>
      <c r="BA66" s="235"/>
      <c r="BB66" s="235"/>
      <c r="BE66" s="235" t="s">
        <v>65</v>
      </c>
      <c r="BF66" s="235"/>
      <c r="BG66" s="235"/>
      <c r="BH66" s="235"/>
      <c r="BI66" s="235"/>
      <c r="BJ66" s="235"/>
    </row>
    <row r="67" spans="1:62" ht="12.95" customHeight="1" x14ac:dyDescent="0.2">
      <c r="A67" s="236" t="s">
        <v>64</v>
      </c>
      <c r="B67" s="236"/>
      <c r="C67" s="237"/>
      <c r="D67" s="238" t="s">
        <v>63</v>
      </c>
      <c r="E67" s="236"/>
      <c r="F67" s="236"/>
      <c r="G67" s="51"/>
      <c r="H67" s="51"/>
      <c r="I67" s="236" t="s">
        <v>64</v>
      </c>
      <c r="J67" s="236"/>
      <c r="K67" s="237"/>
      <c r="L67" s="238" t="s">
        <v>63</v>
      </c>
      <c r="M67" s="236"/>
      <c r="N67" s="236"/>
      <c r="O67" s="86"/>
      <c r="P67" s="51"/>
      <c r="Q67" s="236" t="s">
        <v>64</v>
      </c>
      <c r="R67" s="236"/>
      <c r="S67" s="237"/>
      <c r="T67" s="238" t="s">
        <v>63</v>
      </c>
      <c r="U67" s="236"/>
      <c r="V67" s="236"/>
      <c r="W67" s="90"/>
      <c r="X67" s="51"/>
      <c r="Y67" s="236" t="s">
        <v>64</v>
      </c>
      <c r="Z67" s="236"/>
      <c r="AA67" s="237"/>
      <c r="AB67" s="238" t="s">
        <v>63</v>
      </c>
      <c r="AC67" s="236"/>
      <c r="AD67" s="236"/>
      <c r="AE67" s="51"/>
      <c r="AF67" s="51"/>
      <c r="AG67" s="236" t="s">
        <v>64</v>
      </c>
      <c r="AH67" s="236"/>
      <c r="AI67" s="237"/>
      <c r="AJ67" s="238" t="s">
        <v>63</v>
      </c>
      <c r="AK67" s="236"/>
      <c r="AL67" s="236"/>
      <c r="AM67" s="163"/>
      <c r="AN67" s="163"/>
      <c r="AO67" s="236" t="s">
        <v>64</v>
      </c>
      <c r="AP67" s="236"/>
      <c r="AQ67" s="237"/>
      <c r="AR67" s="238" t="s">
        <v>63</v>
      </c>
      <c r="AS67" s="236"/>
      <c r="AT67" s="236"/>
      <c r="AW67" s="236" t="s">
        <v>64</v>
      </c>
      <c r="AX67" s="236"/>
      <c r="AY67" s="237"/>
      <c r="AZ67" s="238" t="s">
        <v>63</v>
      </c>
      <c r="BA67" s="236"/>
      <c r="BB67" s="236"/>
      <c r="BE67" s="236" t="s">
        <v>64</v>
      </c>
      <c r="BF67" s="236"/>
      <c r="BG67" s="237"/>
      <c r="BH67" s="238" t="s">
        <v>63</v>
      </c>
      <c r="BI67" s="236"/>
      <c r="BJ67" s="236"/>
    </row>
    <row r="68" spans="1:62" x14ac:dyDescent="0.2">
      <c r="A68" s="74" t="s">
        <v>80</v>
      </c>
      <c r="B68" s="158"/>
      <c r="C68" s="140">
        <f>C69+C70+C71</f>
        <v>45</v>
      </c>
      <c r="D68" s="75" t="s">
        <v>129</v>
      </c>
      <c r="E68" s="75"/>
      <c r="F68" s="130">
        <f>F69+F70</f>
        <v>250</v>
      </c>
      <c r="G68" s="51"/>
      <c r="H68" s="51"/>
      <c r="I68" s="74" t="s">
        <v>80</v>
      </c>
      <c r="J68" s="158"/>
      <c r="K68" s="140">
        <f>K69+K70+K71</f>
        <v>45</v>
      </c>
      <c r="L68" s="75" t="s">
        <v>129</v>
      </c>
      <c r="M68" s="75"/>
      <c r="N68" s="130">
        <f>N69+N70</f>
        <v>295</v>
      </c>
      <c r="O68" s="96"/>
      <c r="P68" s="51"/>
      <c r="Q68" s="74" t="s">
        <v>80</v>
      </c>
      <c r="R68" s="158"/>
      <c r="S68" s="140">
        <f>S69+S70+S71</f>
        <v>45</v>
      </c>
      <c r="T68" s="75" t="s">
        <v>129</v>
      </c>
      <c r="U68" s="75"/>
      <c r="V68" s="130">
        <f>V69+V70</f>
        <v>295</v>
      </c>
      <c r="W68" s="91"/>
      <c r="X68" s="51"/>
      <c r="Y68" s="74" t="s">
        <v>80</v>
      </c>
      <c r="Z68" s="158"/>
      <c r="AA68" s="140">
        <f>AA69+AA70+AA71</f>
        <v>45</v>
      </c>
      <c r="AB68" s="75" t="s">
        <v>129</v>
      </c>
      <c r="AC68" s="75"/>
      <c r="AD68" s="130">
        <f>AD69+AD70</f>
        <v>338</v>
      </c>
      <c r="AE68" s="51"/>
      <c r="AF68" s="51"/>
      <c r="AG68" s="74" t="s">
        <v>80</v>
      </c>
      <c r="AH68" s="158"/>
      <c r="AI68" s="140">
        <f>AI69+AI70+AI71</f>
        <v>45</v>
      </c>
      <c r="AJ68" s="75" t="s">
        <v>129</v>
      </c>
      <c r="AK68" s="75"/>
      <c r="AL68" s="130">
        <f>AL69+AL70</f>
        <v>384</v>
      </c>
      <c r="AM68" s="164"/>
      <c r="AN68" s="164"/>
      <c r="AO68" s="74" t="s">
        <v>80</v>
      </c>
      <c r="AP68" s="158"/>
      <c r="AQ68" s="140">
        <f>AQ69+AQ70+AQ71</f>
        <v>45</v>
      </c>
      <c r="AR68" s="75" t="s">
        <v>129</v>
      </c>
      <c r="AS68" s="75"/>
      <c r="AT68" s="130">
        <f>AT69+AT70</f>
        <v>295</v>
      </c>
      <c r="AW68" s="74" t="s">
        <v>80</v>
      </c>
      <c r="AX68" s="158"/>
      <c r="AY68" s="140">
        <f>AY69+AY70+AY71</f>
        <v>45</v>
      </c>
      <c r="AZ68" s="75" t="s">
        <v>129</v>
      </c>
      <c r="BA68" s="75"/>
      <c r="BB68" s="130">
        <f>BB69+BB70</f>
        <v>338</v>
      </c>
      <c r="BE68" s="74" t="s">
        <v>80</v>
      </c>
      <c r="BF68" s="205"/>
      <c r="BG68" s="140">
        <f>BG69+BG70+BG71</f>
        <v>45</v>
      </c>
      <c r="BH68" s="75" t="s">
        <v>129</v>
      </c>
      <c r="BI68" s="75"/>
      <c r="BJ68" s="130">
        <f>BJ69+BJ70</f>
        <v>341</v>
      </c>
    </row>
    <row r="69" spans="1:62" x14ac:dyDescent="0.2">
      <c r="A69" s="139" t="s">
        <v>146</v>
      </c>
      <c r="B69" s="158"/>
      <c r="C69" s="137">
        <v>10</v>
      </c>
      <c r="D69" s="76" t="s">
        <v>130</v>
      </c>
      <c r="E69" s="76"/>
      <c r="F69" s="131">
        <v>250</v>
      </c>
      <c r="G69" s="51"/>
      <c r="H69" s="51"/>
      <c r="I69" s="139" t="s">
        <v>146</v>
      </c>
      <c r="J69" s="158"/>
      <c r="K69" s="137">
        <v>10</v>
      </c>
      <c r="L69" s="76" t="s">
        <v>130</v>
      </c>
      <c r="M69" s="76"/>
      <c r="N69" s="131">
        <v>250</v>
      </c>
      <c r="O69" s="92"/>
      <c r="P69" s="51"/>
      <c r="Q69" s="139" t="s">
        <v>146</v>
      </c>
      <c r="R69" s="158"/>
      <c r="S69" s="137">
        <v>10</v>
      </c>
      <c r="T69" s="76" t="s">
        <v>130</v>
      </c>
      <c r="U69" s="76"/>
      <c r="V69" s="131">
        <v>250</v>
      </c>
      <c r="W69" s="91"/>
      <c r="X69" s="51"/>
      <c r="Y69" s="139" t="s">
        <v>146</v>
      </c>
      <c r="Z69" s="158"/>
      <c r="AA69" s="137">
        <v>10</v>
      </c>
      <c r="AB69" s="76" t="s">
        <v>130</v>
      </c>
      <c r="AC69" s="76"/>
      <c r="AD69" s="131">
        <v>250</v>
      </c>
      <c r="AE69" s="51"/>
      <c r="AF69" s="51"/>
      <c r="AG69" s="139" t="s">
        <v>146</v>
      </c>
      <c r="AH69" s="158"/>
      <c r="AI69" s="137">
        <v>10</v>
      </c>
      <c r="AJ69" s="76" t="s">
        <v>130</v>
      </c>
      <c r="AK69" s="76"/>
      <c r="AL69" s="131">
        <v>250</v>
      </c>
      <c r="AM69" s="165"/>
      <c r="AN69" s="165"/>
      <c r="AO69" s="139" t="s">
        <v>146</v>
      </c>
      <c r="AP69" s="158"/>
      <c r="AQ69" s="137">
        <v>10</v>
      </c>
      <c r="AR69" s="76" t="s">
        <v>130</v>
      </c>
      <c r="AS69" s="76"/>
      <c r="AT69" s="131">
        <v>250</v>
      </c>
      <c r="AW69" s="139" t="s">
        <v>146</v>
      </c>
      <c r="AX69" s="158"/>
      <c r="AY69" s="137">
        <v>10</v>
      </c>
      <c r="AZ69" s="76" t="s">
        <v>130</v>
      </c>
      <c r="BA69" s="76"/>
      <c r="BB69" s="131">
        <v>250</v>
      </c>
      <c r="BE69" s="139" t="s">
        <v>146</v>
      </c>
      <c r="BF69" s="205"/>
      <c r="BG69" s="137">
        <v>10</v>
      </c>
      <c r="BH69" s="76" t="s">
        <v>130</v>
      </c>
      <c r="BI69" s="76"/>
      <c r="BJ69" s="131">
        <v>250</v>
      </c>
    </row>
    <row r="70" spans="1:62" x14ac:dyDescent="0.2">
      <c r="A70" s="105" t="s">
        <v>147</v>
      </c>
      <c r="B70" s="158"/>
      <c r="C70" s="137">
        <v>20</v>
      </c>
      <c r="D70" s="76" t="s">
        <v>131</v>
      </c>
      <c r="E70" s="94"/>
      <c r="F70" s="131">
        <v>0</v>
      </c>
      <c r="G70" s="51"/>
      <c r="H70" s="51"/>
      <c r="I70" s="105" t="s">
        <v>147</v>
      </c>
      <c r="J70" s="158"/>
      <c r="K70" s="137">
        <v>20</v>
      </c>
      <c r="L70" s="76" t="s">
        <v>131</v>
      </c>
      <c r="M70" s="94"/>
      <c r="N70" s="131">
        <v>45</v>
      </c>
      <c r="O70" s="86"/>
      <c r="P70" s="51"/>
      <c r="Q70" s="105" t="s">
        <v>147</v>
      </c>
      <c r="R70" s="158"/>
      <c r="S70" s="137">
        <v>20</v>
      </c>
      <c r="T70" s="76" t="s">
        <v>131</v>
      </c>
      <c r="U70" s="94"/>
      <c r="V70" s="131">
        <v>45</v>
      </c>
      <c r="W70" s="51"/>
      <c r="X70" s="51"/>
      <c r="Y70" s="105" t="s">
        <v>147</v>
      </c>
      <c r="Z70" s="158"/>
      <c r="AA70" s="137">
        <v>20</v>
      </c>
      <c r="AB70" s="76" t="s">
        <v>131</v>
      </c>
      <c r="AC70" s="94"/>
      <c r="AD70" s="131">
        <v>88</v>
      </c>
      <c r="AE70" s="51"/>
      <c r="AF70" s="51"/>
      <c r="AG70" s="105" t="s">
        <v>147</v>
      </c>
      <c r="AH70" s="158"/>
      <c r="AI70" s="137">
        <v>20</v>
      </c>
      <c r="AJ70" s="76" t="s">
        <v>131</v>
      </c>
      <c r="AK70" s="94"/>
      <c r="AL70" s="131">
        <v>134</v>
      </c>
      <c r="AM70" s="165"/>
      <c r="AN70" s="165"/>
      <c r="AO70" s="105" t="s">
        <v>147</v>
      </c>
      <c r="AP70" s="158"/>
      <c r="AQ70" s="137">
        <v>20</v>
      </c>
      <c r="AR70" s="76" t="s">
        <v>131</v>
      </c>
      <c r="AS70" s="94"/>
      <c r="AT70" s="131">
        <v>45</v>
      </c>
      <c r="AW70" s="105" t="s">
        <v>147</v>
      </c>
      <c r="AX70" s="158"/>
      <c r="AY70" s="137">
        <v>20</v>
      </c>
      <c r="AZ70" s="76" t="s">
        <v>131</v>
      </c>
      <c r="BA70" s="94"/>
      <c r="BB70" s="131">
        <v>88</v>
      </c>
      <c r="BE70" s="105" t="s">
        <v>147</v>
      </c>
      <c r="BF70" s="205"/>
      <c r="BG70" s="137">
        <v>20</v>
      </c>
      <c r="BH70" s="76" t="s">
        <v>131</v>
      </c>
      <c r="BI70" s="94"/>
      <c r="BJ70" s="131">
        <v>91</v>
      </c>
    </row>
    <row r="71" spans="1:62" x14ac:dyDescent="0.2">
      <c r="A71" s="185" t="s">
        <v>148</v>
      </c>
      <c r="B71" s="72"/>
      <c r="C71" s="137">
        <v>15</v>
      </c>
      <c r="F71" s="48"/>
      <c r="G71" s="51"/>
      <c r="H71" s="51"/>
      <c r="I71" s="185" t="s">
        <v>148</v>
      </c>
      <c r="J71" s="72"/>
      <c r="K71" s="137">
        <v>15</v>
      </c>
      <c r="O71" s="86"/>
      <c r="P71" s="51"/>
      <c r="Q71" s="185" t="s">
        <v>148</v>
      </c>
      <c r="R71" s="72"/>
      <c r="S71" s="137">
        <v>15</v>
      </c>
      <c r="W71" s="51"/>
      <c r="X71" s="51"/>
      <c r="Y71" s="185" t="s">
        <v>148</v>
      </c>
      <c r="Z71" s="72"/>
      <c r="AA71" s="137">
        <v>15</v>
      </c>
      <c r="AE71" s="51"/>
      <c r="AF71" s="51"/>
      <c r="AG71" s="185" t="s">
        <v>148</v>
      </c>
      <c r="AH71" s="72"/>
      <c r="AI71" s="137">
        <v>15</v>
      </c>
      <c r="AO71" s="185" t="s">
        <v>148</v>
      </c>
      <c r="AP71" s="72"/>
      <c r="AQ71" s="137">
        <v>15</v>
      </c>
      <c r="AW71" s="185" t="s">
        <v>148</v>
      </c>
      <c r="AX71" s="72"/>
      <c r="AY71" s="137">
        <v>15</v>
      </c>
      <c r="BE71" s="185" t="s">
        <v>148</v>
      </c>
      <c r="BF71" s="72"/>
      <c r="BG71" s="137">
        <v>15</v>
      </c>
    </row>
    <row r="72" spans="1:62" x14ac:dyDescent="0.2">
      <c r="A72" s="187"/>
      <c r="B72" s="72"/>
      <c r="C72" s="137"/>
      <c r="D72" s="94"/>
      <c r="E72" s="94"/>
      <c r="F72" s="131"/>
      <c r="G72" s="51"/>
      <c r="H72" s="51"/>
      <c r="I72" s="187"/>
      <c r="J72" s="72"/>
      <c r="K72" s="137"/>
      <c r="L72" s="94"/>
      <c r="M72" s="94"/>
      <c r="N72" s="131"/>
      <c r="O72" s="86"/>
      <c r="P72" s="51"/>
      <c r="Q72" s="187"/>
      <c r="R72" s="72"/>
      <c r="S72" s="137"/>
      <c r="T72" s="94"/>
      <c r="U72" s="94"/>
      <c r="V72" s="131"/>
      <c r="W72" s="51"/>
      <c r="X72" s="51"/>
      <c r="Y72" s="187"/>
      <c r="Z72" s="72"/>
      <c r="AA72" s="137"/>
      <c r="AB72" s="94"/>
      <c r="AC72" s="94"/>
      <c r="AD72" s="131"/>
      <c r="AE72" s="51"/>
      <c r="AF72" s="51"/>
      <c r="AG72" s="187"/>
      <c r="AH72" s="72"/>
      <c r="AI72" s="137"/>
      <c r="AJ72" s="94"/>
      <c r="AK72" s="94"/>
      <c r="AL72" s="131"/>
      <c r="AM72" s="165"/>
      <c r="AN72" s="165"/>
      <c r="AO72" s="187"/>
      <c r="AP72" s="72"/>
      <c r="AQ72" s="137"/>
      <c r="AR72" s="94"/>
      <c r="AS72" s="94"/>
      <c r="AT72" s="131"/>
      <c r="AW72" s="187"/>
      <c r="AX72" s="72"/>
      <c r="AY72" s="137"/>
      <c r="AZ72" s="94"/>
      <c r="BA72" s="94"/>
      <c r="BB72" s="131"/>
      <c r="BE72" s="187"/>
      <c r="BF72" s="72"/>
      <c r="BG72" s="137"/>
      <c r="BH72" s="94"/>
      <c r="BI72" s="94"/>
      <c r="BJ72" s="131"/>
    </row>
    <row r="73" spans="1:62" x14ac:dyDescent="0.2">
      <c r="A73" s="188" t="s">
        <v>132</v>
      </c>
      <c r="B73" s="72"/>
      <c r="C73" s="189">
        <f>F68-C68</f>
        <v>205</v>
      </c>
      <c r="D73" s="94"/>
      <c r="E73" s="94"/>
      <c r="F73" s="131"/>
      <c r="G73" s="51"/>
      <c r="H73" s="51"/>
      <c r="I73" s="188" t="s">
        <v>132</v>
      </c>
      <c r="J73" s="72"/>
      <c r="K73" s="189">
        <f>N68-K68</f>
        <v>250</v>
      </c>
      <c r="L73" s="94"/>
      <c r="M73" s="94"/>
      <c r="N73" s="131"/>
      <c r="O73" s="86"/>
      <c r="P73" s="51"/>
      <c r="Q73" s="188" t="s">
        <v>132</v>
      </c>
      <c r="R73" s="72"/>
      <c r="S73" s="189">
        <f>V68-S68</f>
        <v>250</v>
      </c>
      <c r="T73" s="94"/>
      <c r="U73" s="94"/>
      <c r="V73" s="131"/>
      <c r="W73" s="51"/>
      <c r="X73" s="104"/>
      <c r="Y73" s="188" t="s">
        <v>132</v>
      </c>
      <c r="Z73" s="72"/>
      <c r="AA73" s="189">
        <f>AD68-AA68</f>
        <v>293</v>
      </c>
      <c r="AB73" s="94"/>
      <c r="AC73" s="94"/>
      <c r="AD73" s="131"/>
      <c r="AE73" s="102"/>
      <c r="AF73" s="51"/>
      <c r="AG73" s="188" t="s">
        <v>132</v>
      </c>
      <c r="AH73" s="72"/>
      <c r="AI73" s="189">
        <f>AL68-AI68</f>
        <v>339</v>
      </c>
      <c r="AJ73" s="94"/>
      <c r="AK73" s="94"/>
      <c r="AL73" s="131"/>
      <c r="AM73" s="165"/>
      <c r="AN73" s="165"/>
      <c r="AO73" s="188" t="s">
        <v>132</v>
      </c>
      <c r="AP73" s="72"/>
      <c r="AQ73" s="189">
        <f>AT68-AQ68</f>
        <v>250</v>
      </c>
      <c r="AR73" s="94"/>
      <c r="AS73" s="94"/>
      <c r="AT73" s="131"/>
      <c r="AW73" s="188" t="s">
        <v>132</v>
      </c>
      <c r="AX73" s="72"/>
      <c r="AY73" s="189">
        <f>BB68-AY68</f>
        <v>293</v>
      </c>
      <c r="AZ73" s="94"/>
      <c r="BA73" s="94"/>
      <c r="BB73" s="131"/>
      <c r="BE73" s="188" t="s">
        <v>132</v>
      </c>
      <c r="BF73" s="72"/>
      <c r="BG73" s="189">
        <f>BJ68-BG68</f>
        <v>296</v>
      </c>
      <c r="BH73" s="94"/>
      <c r="BI73" s="94"/>
      <c r="BJ73" s="131"/>
    </row>
    <row r="74" spans="1:62" x14ac:dyDescent="0.2">
      <c r="A74" s="79"/>
      <c r="B74" s="79"/>
      <c r="C74" s="138"/>
      <c r="D74" s="72"/>
      <c r="E74" s="72"/>
      <c r="F74" s="129"/>
      <c r="G74" s="51"/>
      <c r="H74" s="51"/>
      <c r="I74" s="79"/>
      <c r="J74" s="79"/>
      <c r="K74" s="138"/>
      <c r="L74" s="72"/>
      <c r="M74" s="72"/>
      <c r="N74" s="129"/>
      <c r="O74" s="86"/>
      <c r="P74" s="51"/>
      <c r="Q74" s="79"/>
      <c r="R74" s="79"/>
      <c r="S74" s="138"/>
      <c r="T74" s="72"/>
      <c r="U74" s="72"/>
      <c r="V74" s="129"/>
      <c r="W74" s="51"/>
      <c r="X74" s="51"/>
      <c r="Y74" s="79"/>
      <c r="Z74" s="79"/>
      <c r="AA74" s="138"/>
      <c r="AB74" s="72"/>
      <c r="AC74" s="72"/>
      <c r="AD74" s="129"/>
      <c r="AE74" s="104"/>
      <c r="AF74" s="51"/>
      <c r="AG74" s="79"/>
      <c r="AH74" s="79"/>
      <c r="AI74" s="138"/>
      <c r="AJ74" s="72"/>
      <c r="AK74" s="72"/>
      <c r="AL74" s="129"/>
      <c r="AM74" s="161"/>
      <c r="AN74" s="161"/>
      <c r="AO74" s="79"/>
      <c r="AP74" s="79"/>
      <c r="AQ74" s="138"/>
      <c r="AR74" s="72"/>
      <c r="AS74" s="72"/>
      <c r="AT74" s="129"/>
      <c r="AW74" s="79"/>
      <c r="AX74" s="79"/>
      <c r="AY74" s="138"/>
      <c r="AZ74" s="72"/>
      <c r="BA74" s="72"/>
      <c r="BB74" s="129"/>
      <c r="BE74" s="79"/>
      <c r="BF74" s="79"/>
      <c r="BG74" s="138"/>
      <c r="BH74" s="72"/>
      <c r="BI74" s="72"/>
      <c r="BJ74" s="129"/>
    </row>
    <row r="75" spans="1:62" x14ac:dyDescent="0.2">
      <c r="A75" s="79"/>
      <c r="B75" s="79"/>
      <c r="C75" s="138"/>
      <c r="D75" s="72"/>
      <c r="E75" s="72"/>
      <c r="F75" s="129"/>
      <c r="G75" s="51"/>
      <c r="H75" s="51"/>
      <c r="I75" s="79"/>
      <c r="J75" s="79"/>
      <c r="K75" s="138"/>
      <c r="L75" s="72"/>
      <c r="M75" s="72"/>
      <c r="N75" s="129"/>
      <c r="O75" s="86"/>
      <c r="P75" s="51"/>
      <c r="Q75" s="79"/>
      <c r="R75" s="79"/>
      <c r="S75" s="138"/>
      <c r="T75" s="72"/>
      <c r="U75" s="72"/>
      <c r="V75" s="129"/>
      <c r="W75" s="51"/>
      <c r="X75" s="51"/>
      <c r="Y75" s="79"/>
      <c r="Z75" s="79"/>
      <c r="AA75" s="138"/>
      <c r="AB75" s="72"/>
      <c r="AC75" s="72"/>
      <c r="AD75" s="129"/>
      <c r="AE75" s="51"/>
      <c r="AF75" s="51"/>
      <c r="AG75" s="79"/>
      <c r="AH75" s="79"/>
      <c r="AI75" s="138"/>
      <c r="AJ75" s="72"/>
      <c r="AK75" s="72"/>
      <c r="AL75" s="129"/>
      <c r="AM75" s="161"/>
      <c r="AN75" s="161"/>
      <c r="AO75" s="79"/>
      <c r="AP75" s="79"/>
      <c r="AQ75" s="138"/>
      <c r="AR75" s="72"/>
      <c r="AS75" s="72"/>
      <c r="AT75" s="129"/>
      <c r="AW75" s="79"/>
      <c r="AX75" s="79"/>
      <c r="AY75" s="138"/>
      <c r="AZ75" s="72"/>
      <c r="BA75" s="72"/>
      <c r="BB75" s="129"/>
      <c r="BE75" s="79"/>
      <c r="BF75" s="79"/>
      <c r="BG75" s="138"/>
      <c r="BH75" s="72"/>
      <c r="BI75" s="72"/>
      <c r="BJ75" s="129"/>
    </row>
    <row r="76" spans="1:62" x14ac:dyDescent="0.2">
      <c r="A76" s="95"/>
      <c r="C76" s="95" t="s">
        <v>66</v>
      </c>
      <c r="D76" s="95"/>
      <c r="E76" s="95"/>
      <c r="F76" s="132"/>
      <c r="G76" s="51"/>
      <c r="H76" s="51"/>
      <c r="I76" s="95"/>
      <c r="K76" s="95" t="s">
        <v>66</v>
      </c>
      <c r="L76" s="95"/>
      <c r="M76" s="95"/>
      <c r="N76" s="132"/>
      <c r="O76" s="103"/>
      <c r="P76" s="51"/>
      <c r="Q76" s="95"/>
      <c r="S76" s="95" t="s">
        <v>66</v>
      </c>
      <c r="T76" s="95"/>
      <c r="U76" s="95"/>
      <c r="V76" s="132"/>
      <c r="W76" s="51"/>
      <c r="X76" s="51"/>
      <c r="Y76" s="95"/>
      <c r="AA76" s="95" t="s">
        <v>66</v>
      </c>
      <c r="AB76" s="95"/>
      <c r="AC76" s="95"/>
      <c r="AD76" s="132"/>
      <c r="AE76" s="51"/>
      <c r="AF76" s="51"/>
      <c r="AG76" s="95"/>
      <c r="AI76" s="95" t="s">
        <v>66</v>
      </c>
      <c r="AJ76" s="95"/>
      <c r="AK76" s="95"/>
      <c r="AL76" s="132"/>
      <c r="AM76" s="166"/>
      <c r="AN76" s="166"/>
      <c r="AO76" s="95"/>
      <c r="AQ76" s="95" t="s">
        <v>66</v>
      </c>
      <c r="AR76" s="95"/>
      <c r="AS76" s="95"/>
      <c r="AT76" s="132"/>
      <c r="AW76" s="95"/>
      <c r="AY76" s="95" t="s">
        <v>66</v>
      </c>
      <c r="AZ76" s="95"/>
      <c r="BA76" s="95"/>
      <c r="BB76" s="132"/>
      <c r="BE76" s="95"/>
      <c r="BG76" s="95" t="s">
        <v>66</v>
      </c>
      <c r="BH76" s="95"/>
      <c r="BI76" s="95"/>
      <c r="BJ76" s="132"/>
    </row>
    <row r="77" spans="1:62" x14ac:dyDescent="0.2">
      <c r="A77" s="239" t="s">
        <v>64</v>
      </c>
      <c r="B77" s="239"/>
      <c r="C77" s="240"/>
      <c r="D77" s="232" t="s">
        <v>63</v>
      </c>
      <c r="E77" s="230"/>
      <c r="F77" s="230"/>
      <c r="G77" s="51"/>
      <c r="H77" s="51"/>
      <c r="I77" s="239" t="s">
        <v>64</v>
      </c>
      <c r="J77" s="239"/>
      <c r="K77" s="240"/>
      <c r="L77" s="232" t="s">
        <v>63</v>
      </c>
      <c r="M77" s="230"/>
      <c r="N77" s="230"/>
      <c r="O77" s="92"/>
      <c r="P77" s="51"/>
      <c r="Q77" s="239" t="s">
        <v>64</v>
      </c>
      <c r="R77" s="239"/>
      <c r="S77" s="240"/>
      <c r="T77" s="232" t="s">
        <v>63</v>
      </c>
      <c r="U77" s="230"/>
      <c r="V77" s="230"/>
      <c r="W77" s="51"/>
      <c r="X77" s="51"/>
      <c r="Y77" s="239" t="s">
        <v>64</v>
      </c>
      <c r="Z77" s="239"/>
      <c r="AA77" s="240"/>
      <c r="AB77" s="232" t="s">
        <v>63</v>
      </c>
      <c r="AC77" s="230"/>
      <c r="AD77" s="230"/>
      <c r="AE77" s="51"/>
      <c r="AF77" s="51"/>
      <c r="AG77" s="239" t="s">
        <v>64</v>
      </c>
      <c r="AH77" s="239"/>
      <c r="AI77" s="240"/>
      <c r="AJ77" s="232" t="s">
        <v>63</v>
      </c>
      <c r="AK77" s="230"/>
      <c r="AL77" s="230"/>
      <c r="AM77" s="167"/>
      <c r="AN77" s="167"/>
      <c r="AO77" s="239" t="s">
        <v>64</v>
      </c>
      <c r="AP77" s="239"/>
      <c r="AQ77" s="240"/>
      <c r="AR77" s="232" t="s">
        <v>63</v>
      </c>
      <c r="AS77" s="230"/>
      <c r="AT77" s="230"/>
      <c r="AW77" s="239" t="s">
        <v>64</v>
      </c>
      <c r="AX77" s="239"/>
      <c r="AY77" s="240"/>
      <c r="AZ77" s="232" t="s">
        <v>63</v>
      </c>
      <c r="BA77" s="230"/>
      <c r="BB77" s="230"/>
      <c r="BE77" s="239" t="s">
        <v>64</v>
      </c>
      <c r="BF77" s="239"/>
      <c r="BG77" s="240"/>
      <c r="BH77" s="232" t="s">
        <v>63</v>
      </c>
      <c r="BI77" s="230"/>
      <c r="BJ77" s="230"/>
    </row>
    <row r="78" spans="1:62" x14ac:dyDescent="0.2">
      <c r="A78" s="97" t="s">
        <v>96</v>
      </c>
      <c r="B78" s="98"/>
      <c r="C78" s="140">
        <f>C79+C80+C81</f>
        <v>90</v>
      </c>
      <c r="D78" s="100" t="s">
        <v>132</v>
      </c>
      <c r="E78" s="100"/>
      <c r="F78" s="133">
        <f>C73</f>
        <v>205</v>
      </c>
      <c r="G78" s="51"/>
      <c r="H78" s="51"/>
      <c r="I78" s="97" t="s">
        <v>96</v>
      </c>
      <c r="J78" s="98"/>
      <c r="K78" s="140">
        <f>K79+K80+K81</f>
        <v>90</v>
      </c>
      <c r="L78" s="100" t="s">
        <v>132</v>
      </c>
      <c r="M78" s="100"/>
      <c r="N78" s="133">
        <f>K73</f>
        <v>250</v>
      </c>
      <c r="O78" s="107"/>
      <c r="P78" s="51"/>
      <c r="Q78" s="97" t="s">
        <v>96</v>
      </c>
      <c r="R78" s="98"/>
      <c r="S78" s="140">
        <f>S79+S80+S81</f>
        <v>90</v>
      </c>
      <c r="T78" s="100" t="s">
        <v>132</v>
      </c>
      <c r="U78" s="100"/>
      <c r="V78" s="133">
        <f>S73</f>
        <v>250</v>
      </c>
      <c r="W78" s="51"/>
      <c r="X78" s="51"/>
      <c r="Y78" s="97" t="s">
        <v>96</v>
      </c>
      <c r="Z78" s="98"/>
      <c r="AA78" s="140">
        <f>AA79+AA80+AA81</f>
        <v>90</v>
      </c>
      <c r="AB78" s="100" t="s">
        <v>132</v>
      </c>
      <c r="AC78" s="100"/>
      <c r="AD78" s="133">
        <f>AA73</f>
        <v>293</v>
      </c>
      <c r="AE78" s="51"/>
      <c r="AF78" s="51"/>
      <c r="AG78" s="97" t="s">
        <v>96</v>
      </c>
      <c r="AH78" s="98"/>
      <c r="AI78" s="140">
        <f>AI79+AI80+AI81</f>
        <v>90</v>
      </c>
      <c r="AJ78" s="100" t="s">
        <v>132</v>
      </c>
      <c r="AK78" s="100"/>
      <c r="AL78" s="133">
        <f>AI73</f>
        <v>339</v>
      </c>
      <c r="AM78" s="168"/>
      <c r="AN78" s="168"/>
      <c r="AO78" s="97" t="s">
        <v>96</v>
      </c>
      <c r="AP78" s="98"/>
      <c r="AQ78" s="140">
        <f>AQ79+AQ80+AQ81</f>
        <v>90</v>
      </c>
      <c r="AR78" s="100" t="s">
        <v>132</v>
      </c>
      <c r="AS78" s="100"/>
      <c r="AT78" s="133">
        <f>AQ73</f>
        <v>250</v>
      </c>
      <c r="AW78" s="97" t="s">
        <v>96</v>
      </c>
      <c r="AX78" s="98"/>
      <c r="AY78" s="140">
        <f>AY79+AY80+AY81</f>
        <v>90</v>
      </c>
      <c r="AZ78" s="100" t="s">
        <v>132</v>
      </c>
      <c r="BA78" s="100"/>
      <c r="BB78" s="133">
        <f>AY73</f>
        <v>293</v>
      </c>
      <c r="BE78" s="97" t="s">
        <v>96</v>
      </c>
      <c r="BF78" s="98"/>
      <c r="BG78" s="140">
        <f>BG79+BG80+BG81</f>
        <v>90</v>
      </c>
      <c r="BH78" s="100" t="s">
        <v>132</v>
      </c>
      <c r="BI78" s="100"/>
      <c r="BJ78" s="133">
        <f>BG73</f>
        <v>296</v>
      </c>
    </row>
    <row r="79" spans="1:62" x14ac:dyDescent="0.2">
      <c r="A79" s="139" t="s">
        <v>146</v>
      </c>
      <c r="B79" s="101"/>
      <c r="C79" s="126">
        <v>30</v>
      </c>
      <c r="D79" s="78"/>
      <c r="E79" s="78"/>
      <c r="F79" s="129"/>
      <c r="G79" s="51"/>
      <c r="H79" s="51"/>
      <c r="I79" s="139" t="s">
        <v>146</v>
      </c>
      <c r="J79" s="101"/>
      <c r="K79" s="126">
        <v>30</v>
      </c>
      <c r="L79" s="78"/>
      <c r="M79" s="78"/>
      <c r="N79" s="129"/>
      <c r="O79" s="107"/>
      <c r="P79" s="51"/>
      <c r="Q79" s="139" t="s">
        <v>146</v>
      </c>
      <c r="R79" s="101"/>
      <c r="S79" s="126">
        <v>30</v>
      </c>
      <c r="T79" s="78"/>
      <c r="U79" s="78"/>
      <c r="V79" s="129"/>
      <c r="W79" s="104"/>
      <c r="X79" s="51"/>
      <c r="Y79" s="139" t="s">
        <v>146</v>
      </c>
      <c r="Z79" s="101"/>
      <c r="AA79" s="126">
        <v>30</v>
      </c>
      <c r="AB79" s="78"/>
      <c r="AC79" s="78"/>
      <c r="AD79" s="129"/>
      <c r="AE79" s="51"/>
      <c r="AF79" s="51"/>
      <c r="AG79" s="139" t="s">
        <v>146</v>
      </c>
      <c r="AH79" s="101"/>
      <c r="AI79" s="126">
        <v>30</v>
      </c>
      <c r="AJ79" s="78"/>
      <c r="AK79" s="78"/>
      <c r="AL79" s="129"/>
      <c r="AM79" s="161"/>
      <c r="AN79" s="161"/>
      <c r="AO79" s="139" t="s">
        <v>146</v>
      </c>
      <c r="AP79" s="101"/>
      <c r="AQ79" s="126">
        <v>30</v>
      </c>
      <c r="AR79" s="78"/>
      <c r="AS79" s="78"/>
      <c r="AT79" s="129"/>
      <c r="AW79" s="139" t="s">
        <v>146</v>
      </c>
      <c r="AX79" s="101"/>
      <c r="AY79" s="126">
        <v>30</v>
      </c>
      <c r="AZ79" s="78"/>
      <c r="BA79" s="78"/>
      <c r="BB79" s="129"/>
      <c r="BE79" s="139" t="s">
        <v>146</v>
      </c>
      <c r="BF79" s="101"/>
      <c r="BG79" s="126">
        <v>30</v>
      </c>
      <c r="BH79" s="78"/>
      <c r="BI79" s="78"/>
      <c r="BJ79" s="129"/>
    </row>
    <row r="80" spans="1:62" x14ac:dyDescent="0.2">
      <c r="A80" s="105" t="s">
        <v>147</v>
      </c>
      <c r="B80" s="101"/>
      <c r="C80" s="126">
        <v>30</v>
      </c>
      <c r="D80" s="78"/>
      <c r="E80" s="78"/>
      <c r="F80" s="129"/>
      <c r="G80" s="51"/>
      <c r="H80" s="51"/>
      <c r="I80" s="105" t="s">
        <v>147</v>
      </c>
      <c r="J80" s="101"/>
      <c r="K80" s="126">
        <v>30</v>
      </c>
      <c r="L80" s="78"/>
      <c r="M80" s="78"/>
      <c r="N80" s="129"/>
      <c r="O80" s="107"/>
      <c r="P80" s="51"/>
      <c r="Q80" s="105" t="s">
        <v>147</v>
      </c>
      <c r="R80" s="101"/>
      <c r="S80" s="126">
        <v>30</v>
      </c>
      <c r="T80" s="78"/>
      <c r="U80" s="78"/>
      <c r="V80" s="129"/>
      <c r="W80" s="51"/>
      <c r="X80" s="51"/>
      <c r="Y80" s="105" t="s">
        <v>147</v>
      </c>
      <c r="Z80" s="101"/>
      <c r="AA80" s="126">
        <v>30</v>
      </c>
      <c r="AB80" s="78"/>
      <c r="AC80" s="78"/>
      <c r="AD80" s="129"/>
      <c r="AE80" s="102"/>
      <c r="AF80" s="51"/>
      <c r="AG80" s="105" t="s">
        <v>147</v>
      </c>
      <c r="AH80" s="101"/>
      <c r="AI80" s="126">
        <v>30</v>
      </c>
      <c r="AJ80" s="78"/>
      <c r="AK80" s="78"/>
      <c r="AL80" s="129"/>
      <c r="AM80" s="161"/>
      <c r="AN80" s="161"/>
      <c r="AO80" s="105" t="s">
        <v>147</v>
      </c>
      <c r="AP80" s="101"/>
      <c r="AQ80" s="126">
        <v>30</v>
      </c>
      <c r="AR80" s="78"/>
      <c r="AS80" s="78"/>
      <c r="AT80" s="129"/>
      <c r="AW80" s="105" t="s">
        <v>147</v>
      </c>
      <c r="AX80" s="101"/>
      <c r="AY80" s="126">
        <v>30</v>
      </c>
      <c r="AZ80" s="78"/>
      <c r="BA80" s="78"/>
      <c r="BB80" s="129"/>
      <c r="BE80" s="105" t="s">
        <v>147</v>
      </c>
      <c r="BF80" s="101"/>
      <c r="BG80" s="126">
        <v>30</v>
      </c>
      <c r="BH80" s="78"/>
      <c r="BI80" s="78"/>
      <c r="BJ80" s="129"/>
    </row>
    <row r="81" spans="1:62" x14ac:dyDescent="0.2">
      <c r="A81" s="185" t="s">
        <v>148</v>
      </c>
      <c r="B81" s="72"/>
      <c r="C81" s="126">
        <v>30</v>
      </c>
      <c r="D81" s="78"/>
      <c r="E81" s="78"/>
      <c r="F81" s="129"/>
      <c r="G81" s="51"/>
      <c r="H81" s="51"/>
      <c r="I81" s="185" t="s">
        <v>148</v>
      </c>
      <c r="J81" s="72"/>
      <c r="K81" s="126">
        <v>30</v>
      </c>
      <c r="L81" s="78"/>
      <c r="M81" s="78"/>
      <c r="N81" s="129"/>
      <c r="O81" s="86"/>
      <c r="P81" s="51"/>
      <c r="Q81" s="185" t="s">
        <v>148</v>
      </c>
      <c r="R81" s="72"/>
      <c r="S81" s="126">
        <v>30</v>
      </c>
      <c r="T81" s="78"/>
      <c r="U81" s="78"/>
      <c r="V81" s="129"/>
      <c r="W81" s="51"/>
      <c r="X81" s="51"/>
      <c r="Y81" s="185" t="s">
        <v>148</v>
      </c>
      <c r="Z81" s="72"/>
      <c r="AA81" s="126">
        <v>30</v>
      </c>
      <c r="AB81" s="78"/>
      <c r="AC81" s="78"/>
      <c r="AD81" s="129"/>
      <c r="AE81" s="104"/>
      <c r="AF81" s="51"/>
      <c r="AG81" s="185" t="s">
        <v>148</v>
      </c>
      <c r="AH81" s="72"/>
      <c r="AI81" s="126">
        <v>30</v>
      </c>
      <c r="AJ81" s="78"/>
      <c r="AK81" s="78"/>
      <c r="AL81" s="129"/>
      <c r="AM81" s="161"/>
      <c r="AN81" s="161"/>
      <c r="AO81" s="185" t="s">
        <v>148</v>
      </c>
      <c r="AP81" s="72"/>
      <c r="AQ81" s="126">
        <v>30</v>
      </c>
      <c r="AR81" s="78"/>
      <c r="AS81" s="78"/>
      <c r="AT81" s="129"/>
      <c r="AW81" s="185" t="s">
        <v>148</v>
      </c>
      <c r="AX81" s="72"/>
      <c r="AY81" s="126">
        <v>30</v>
      </c>
      <c r="AZ81" s="78"/>
      <c r="BA81" s="78"/>
      <c r="BB81" s="129"/>
      <c r="BE81" s="185" t="s">
        <v>148</v>
      </c>
      <c r="BF81" s="72"/>
      <c r="BG81" s="126">
        <v>30</v>
      </c>
      <c r="BH81" s="78"/>
      <c r="BI81" s="78"/>
      <c r="BJ81" s="129"/>
    </row>
    <row r="82" spans="1:62" x14ac:dyDescent="0.2">
      <c r="A82" s="190" t="s">
        <v>133</v>
      </c>
      <c r="B82" s="72"/>
      <c r="C82" s="141">
        <v>30</v>
      </c>
      <c r="D82" s="72"/>
      <c r="E82" s="72"/>
      <c r="F82" s="129"/>
      <c r="G82" s="51"/>
      <c r="H82" s="51"/>
      <c r="I82" s="190" t="s">
        <v>133</v>
      </c>
      <c r="J82" s="72"/>
      <c r="K82" s="141">
        <v>45</v>
      </c>
      <c r="L82" s="72"/>
      <c r="M82" s="72"/>
      <c r="N82" s="129"/>
      <c r="O82" s="86"/>
      <c r="P82" s="51"/>
      <c r="Q82" s="190" t="s">
        <v>133</v>
      </c>
      <c r="R82" s="72"/>
      <c r="S82" s="141">
        <v>45</v>
      </c>
      <c r="T82" s="72"/>
      <c r="U82" s="72"/>
      <c r="V82" s="129"/>
      <c r="W82" s="51"/>
      <c r="X82" s="102"/>
      <c r="Y82" s="190" t="s">
        <v>133</v>
      </c>
      <c r="Z82" s="72"/>
      <c r="AA82" s="141">
        <v>60</v>
      </c>
      <c r="AB82" s="72"/>
      <c r="AC82" s="72"/>
      <c r="AD82" s="129"/>
      <c r="AE82" s="104"/>
      <c r="AF82" s="51"/>
      <c r="AG82" s="190" t="s">
        <v>133</v>
      </c>
      <c r="AH82" s="72"/>
      <c r="AI82" s="141">
        <v>75</v>
      </c>
      <c r="AJ82" s="72"/>
      <c r="AK82" s="72"/>
      <c r="AL82" s="129"/>
      <c r="AM82" s="161"/>
      <c r="AN82" s="161"/>
      <c r="AO82" s="190" t="s">
        <v>133</v>
      </c>
      <c r="AP82" s="72"/>
      <c r="AQ82" s="141">
        <v>45</v>
      </c>
      <c r="AR82" s="72"/>
      <c r="AS82" s="72"/>
      <c r="AT82" s="129"/>
      <c r="AW82" s="190" t="s">
        <v>133</v>
      </c>
      <c r="AX82" s="72"/>
      <c r="AY82" s="141">
        <v>60</v>
      </c>
      <c r="AZ82" s="72"/>
      <c r="BA82" s="72"/>
      <c r="BB82" s="129"/>
      <c r="BE82" s="190" t="s">
        <v>133</v>
      </c>
      <c r="BF82" s="72"/>
      <c r="BG82" s="141">
        <v>60</v>
      </c>
      <c r="BH82" s="72"/>
      <c r="BI82" s="72"/>
      <c r="BJ82" s="129"/>
    </row>
    <row r="83" spans="1:62" x14ac:dyDescent="0.2">
      <c r="A83" s="191"/>
      <c r="B83" s="72"/>
      <c r="C83" s="126"/>
      <c r="D83" s="72"/>
      <c r="E83" s="72"/>
      <c r="F83" s="129"/>
      <c r="G83" s="51"/>
      <c r="H83" s="51"/>
      <c r="I83" s="191"/>
      <c r="J83" s="72"/>
      <c r="K83" s="126"/>
      <c r="L83" s="72"/>
      <c r="M83" s="72"/>
      <c r="N83" s="129"/>
      <c r="O83" s="96"/>
      <c r="P83" s="51"/>
      <c r="Q83" s="191"/>
      <c r="R83" s="72"/>
      <c r="S83" s="126"/>
      <c r="T83" s="72"/>
      <c r="U83" s="72"/>
      <c r="V83" s="129"/>
      <c r="W83" s="51"/>
      <c r="X83" s="104"/>
      <c r="Y83" s="191"/>
      <c r="Z83" s="72"/>
      <c r="AA83" s="126"/>
      <c r="AB83" s="72"/>
      <c r="AC83" s="72"/>
      <c r="AD83" s="129"/>
      <c r="AE83" s="51"/>
      <c r="AF83" s="51"/>
      <c r="AG83" s="191"/>
      <c r="AH83" s="72"/>
      <c r="AI83" s="126"/>
      <c r="AJ83" s="72"/>
      <c r="AK83" s="72"/>
      <c r="AL83" s="129"/>
      <c r="AM83" s="161"/>
      <c r="AN83" s="161"/>
      <c r="AO83" s="191"/>
      <c r="AP83" s="72"/>
      <c r="AQ83" s="126"/>
      <c r="AR83" s="72"/>
      <c r="AS83" s="72"/>
      <c r="AT83" s="129"/>
      <c r="AW83" s="191"/>
      <c r="AX83" s="72"/>
      <c r="AY83" s="126"/>
      <c r="AZ83" s="72"/>
      <c r="BA83" s="72"/>
      <c r="BB83" s="129"/>
      <c r="BE83" s="191"/>
      <c r="BF83" s="72"/>
      <c r="BG83" s="126"/>
      <c r="BH83" s="72"/>
      <c r="BI83" s="72"/>
      <c r="BJ83" s="129"/>
    </row>
    <row r="84" spans="1:62" x14ac:dyDescent="0.2">
      <c r="A84" s="187"/>
      <c r="B84" s="72"/>
      <c r="C84" s="126"/>
      <c r="D84" s="72"/>
      <c r="E84" s="72"/>
      <c r="F84" s="129"/>
      <c r="G84" s="51"/>
      <c r="H84" s="51"/>
      <c r="I84" s="187"/>
      <c r="J84" s="72"/>
      <c r="K84" s="126"/>
      <c r="L84" s="72"/>
      <c r="M84" s="72"/>
      <c r="N84" s="129"/>
      <c r="O84" s="92"/>
      <c r="P84" s="51"/>
      <c r="Q84" s="187"/>
      <c r="R84" s="72"/>
      <c r="S84" s="126"/>
      <c r="T84" s="72"/>
      <c r="U84" s="72"/>
      <c r="V84" s="129"/>
      <c r="W84" s="51"/>
      <c r="X84" s="51"/>
      <c r="Y84" s="187"/>
      <c r="Z84" s="72"/>
      <c r="AA84" s="126"/>
      <c r="AB84" s="72"/>
      <c r="AC84" s="72"/>
      <c r="AD84" s="129"/>
      <c r="AE84" s="51"/>
      <c r="AF84" s="51"/>
      <c r="AG84" s="187"/>
      <c r="AH84" s="72"/>
      <c r="AI84" s="126"/>
      <c r="AJ84" s="72"/>
      <c r="AK84" s="72"/>
      <c r="AL84" s="129"/>
      <c r="AM84" s="161"/>
      <c r="AN84" s="161"/>
      <c r="AO84" s="187"/>
      <c r="AP84" s="72"/>
      <c r="AQ84" s="126"/>
      <c r="AR84" s="72"/>
      <c r="AS84" s="72"/>
      <c r="AT84" s="129"/>
      <c r="AW84" s="187"/>
      <c r="AX84" s="72"/>
      <c r="AY84" s="126"/>
      <c r="AZ84" s="72"/>
      <c r="BA84" s="72"/>
      <c r="BB84" s="129"/>
      <c r="BE84" s="187"/>
      <c r="BF84" s="72"/>
      <c r="BG84" s="126"/>
      <c r="BH84" s="72"/>
      <c r="BI84" s="72"/>
      <c r="BJ84" s="129"/>
    </row>
    <row r="85" spans="1:62" x14ac:dyDescent="0.2">
      <c r="A85" s="77" t="s">
        <v>134</v>
      </c>
      <c r="B85" s="159"/>
      <c r="C85" s="141">
        <f>F78-C78-C82</f>
        <v>85</v>
      </c>
      <c r="D85" s="72"/>
      <c r="E85" s="72"/>
      <c r="F85" s="129"/>
      <c r="G85" s="51"/>
      <c r="H85" s="51"/>
      <c r="I85" s="77" t="s">
        <v>134</v>
      </c>
      <c r="J85" s="159"/>
      <c r="K85" s="141">
        <f>N78-K78-K82</f>
        <v>115</v>
      </c>
      <c r="L85" s="72"/>
      <c r="M85" s="72"/>
      <c r="N85" s="129"/>
      <c r="O85" s="86"/>
      <c r="P85" s="51"/>
      <c r="Q85" s="77" t="s">
        <v>134</v>
      </c>
      <c r="R85" s="159"/>
      <c r="S85" s="141">
        <f>V78-S78-S82</f>
        <v>115</v>
      </c>
      <c r="T85" s="72"/>
      <c r="U85" s="72"/>
      <c r="V85" s="129"/>
      <c r="W85" s="51"/>
      <c r="X85" s="51"/>
      <c r="Y85" s="77" t="s">
        <v>134</v>
      </c>
      <c r="Z85" s="159"/>
      <c r="AA85" s="141">
        <f>AD78-AA78-AA82</f>
        <v>143</v>
      </c>
      <c r="AB85" s="72"/>
      <c r="AC85" s="72"/>
      <c r="AD85" s="129"/>
      <c r="AE85" s="51"/>
      <c r="AF85" s="51"/>
      <c r="AG85" s="77" t="s">
        <v>134</v>
      </c>
      <c r="AH85" s="159"/>
      <c r="AI85" s="141">
        <f>AL78-AI78-AI82</f>
        <v>174</v>
      </c>
      <c r="AJ85" s="72"/>
      <c r="AK85" s="72"/>
      <c r="AL85" s="129"/>
      <c r="AM85" s="161"/>
      <c r="AN85" s="161"/>
      <c r="AO85" s="77" t="s">
        <v>134</v>
      </c>
      <c r="AP85" s="159"/>
      <c r="AQ85" s="141">
        <f>AT78-AQ78-AQ82</f>
        <v>115</v>
      </c>
      <c r="AR85" s="72"/>
      <c r="AS85" s="72"/>
      <c r="AT85" s="129"/>
      <c r="AW85" s="77" t="s">
        <v>134</v>
      </c>
      <c r="AX85" s="159"/>
      <c r="AY85" s="141">
        <f>BB78-AY78-AY82</f>
        <v>143</v>
      </c>
      <c r="AZ85" s="72"/>
      <c r="BA85" s="72"/>
      <c r="BB85" s="129"/>
      <c r="BE85" s="77" t="s">
        <v>134</v>
      </c>
      <c r="BF85" s="206"/>
      <c r="BG85" s="141">
        <f>BJ78-BG78-BG82</f>
        <v>146</v>
      </c>
      <c r="BH85" s="72"/>
      <c r="BI85" s="72"/>
      <c r="BJ85" s="129"/>
    </row>
    <row r="86" spans="1:62" x14ac:dyDescent="0.2">
      <c r="A86" s="105"/>
      <c r="B86" s="192"/>
      <c r="C86" s="134"/>
      <c r="D86" s="72"/>
      <c r="E86" s="72"/>
      <c r="F86" s="129"/>
      <c r="G86" s="51"/>
      <c r="H86" s="51"/>
      <c r="I86" s="105"/>
      <c r="J86" s="192"/>
      <c r="K86" s="134"/>
      <c r="L86" s="72"/>
      <c r="M86" s="72"/>
      <c r="N86" s="129"/>
      <c r="O86" s="86"/>
      <c r="P86" s="51"/>
      <c r="Q86" s="105"/>
      <c r="R86" s="192"/>
      <c r="S86" s="134"/>
      <c r="T86" s="72"/>
      <c r="U86" s="72"/>
      <c r="V86" s="129"/>
      <c r="W86" s="51"/>
      <c r="X86" s="51"/>
      <c r="Y86" s="105"/>
      <c r="Z86" s="192"/>
      <c r="AA86" s="134"/>
      <c r="AB86" s="72"/>
      <c r="AC86" s="72"/>
      <c r="AD86" s="129"/>
      <c r="AE86" s="51"/>
      <c r="AF86" s="51"/>
      <c r="AG86" s="105"/>
      <c r="AH86" s="192"/>
      <c r="AI86" s="134"/>
      <c r="AJ86" s="72"/>
      <c r="AK86" s="72"/>
      <c r="AL86" s="129"/>
      <c r="AM86" s="161"/>
      <c r="AN86" s="161"/>
      <c r="AO86" s="105"/>
      <c r="AP86" s="192"/>
      <c r="AQ86" s="134"/>
      <c r="AR86" s="72"/>
      <c r="AS86" s="72"/>
      <c r="AT86" s="129"/>
      <c r="AW86" s="105"/>
      <c r="AX86" s="192"/>
      <c r="AY86" s="134"/>
      <c r="AZ86" s="72"/>
      <c r="BA86" s="72"/>
      <c r="BB86" s="129"/>
      <c r="BE86" s="105"/>
      <c r="BF86" s="192"/>
      <c r="BG86" s="134"/>
      <c r="BH86" s="72"/>
      <c r="BI86" s="72"/>
      <c r="BJ86" s="129"/>
    </row>
    <row r="87" spans="1:62" x14ac:dyDescent="0.2">
      <c r="A87" s="193"/>
      <c r="B87" s="72"/>
      <c r="C87" s="129"/>
      <c r="D87" s="72"/>
      <c r="E87" s="72"/>
      <c r="F87" s="129"/>
      <c r="G87" s="51"/>
      <c r="H87" s="51"/>
      <c r="I87" s="193"/>
      <c r="J87" s="72"/>
      <c r="K87" s="129"/>
      <c r="L87" s="72"/>
      <c r="M87" s="72"/>
      <c r="N87" s="129"/>
      <c r="O87" s="86"/>
      <c r="P87" s="51"/>
      <c r="Q87" s="193"/>
      <c r="R87" s="72"/>
      <c r="S87" s="129"/>
      <c r="T87" s="72"/>
      <c r="U87" s="72"/>
      <c r="V87" s="129"/>
      <c r="W87" s="51"/>
      <c r="X87" s="51"/>
      <c r="Y87" s="193"/>
      <c r="Z87" s="72"/>
      <c r="AA87" s="129"/>
      <c r="AB87" s="72"/>
      <c r="AC87" s="72"/>
      <c r="AD87" s="129"/>
      <c r="AE87" s="51"/>
      <c r="AF87" s="51"/>
      <c r="AG87" s="193"/>
      <c r="AH87" s="72"/>
      <c r="AI87" s="129"/>
      <c r="AJ87" s="72"/>
      <c r="AK87" s="72"/>
      <c r="AL87" s="129"/>
      <c r="AM87" s="161"/>
      <c r="AN87" s="161"/>
      <c r="AO87" s="193"/>
      <c r="AP87" s="72"/>
      <c r="AQ87" s="129"/>
      <c r="AR87" s="72"/>
      <c r="AS87" s="72"/>
      <c r="AT87" s="129"/>
      <c r="AW87" s="193"/>
      <c r="AX87" s="72"/>
      <c r="AY87" s="129"/>
      <c r="AZ87" s="72"/>
      <c r="BA87" s="72"/>
      <c r="BB87" s="129"/>
      <c r="BE87" s="193"/>
      <c r="BF87" s="72"/>
      <c r="BG87" s="129"/>
      <c r="BH87" s="72"/>
      <c r="BI87" s="72"/>
      <c r="BJ87" s="129"/>
    </row>
    <row r="88" spans="1:62" x14ac:dyDescent="0.2">
      <c r="A88" s="229" t="s">
        <v>67</v>
      </c>
      <c r="B88" s="229"/>
      <c r="C88" s="229"/>
      <c r="D88" s="229"/>
      <c r="E88" s="229"/>
      <c r="F88" s="229"/>
      <c r="G88" s="51"/>
      <c r="H88" s="51"/>
      <c r="I88" s="229" t="s">
        <v>67</v>
      </c>
      <c r="J88" s="229"/>
      <c r="K88" s="229"/>
      <c r="L88" s="229"/>
      <c r="M88" s="229"/>
      <c r="N88" s="229"/>
      <c r="O88" s="86"/>
      <c r="P88" s="51"/>
      <c r="Q88" s="229" t="s">
        <v>67</v>
      </c>
      <c r="R88" s="229"/>
      <c r="S88" s="229"/>
      <c r="T88" s="229"/>
      <c r="U88" s="229"/>
      <c r="V88" s="229"/>
      <c r="W88" s="102"/>
      <c r="X88" s="51"/>
      <c r="Y88" s="229" t="s">
        <v>67</v>
      </c>
      <c r="Z88" s="229"/>
      <c r="AA88" s="229"/>
      <c r="AB88" s="229"/>
      <c r="AC88" s="229"/>
      <c r="AD88" s="229"/>
      <c r="AE88" s="51"/>
      <c r="AF88" s="51"/>
      <c r="AG88" s="229" t="s">
        <v>67</v>
      </c>
      <c r="AH88" s="229"/>
      <c r="AI88" s="229"/>
      <c r="AJ88" s="229"/>
      <c r="AK88" s="229"/>
      <c r="AL88" s="229"/>
      <c r="AM88" s="96"/>
      <c r="AN88" s="96"/>
      <c r="AO88" s="229" t="s">
        <v>67</v>
      </c>
      <c r="AP88" s="229"/>
      <c r="AQ88" s="229"/>
      <c r="AR88" s="229"/>
      <c r="AS88" s="229"/>
      <c r="AT88" s="229"/>
      <c r="AW88" s="229" t="s">
        <v>67</v>
      </c>
      <c r="AX88" s="229"/>
      <c r="AY88" s="229"/>
      <c r="AZ88" s="229"/>
      <c r="BA88" s="229"/>
      <c r="BB88" s="229"/>
      <c r="BE88" s="229" t="s">
        <v>67</v>
      </c>
      <c r="BF88" s="229"/>
      <c r="BG88" s="229"/>
      <c r="BH88" s="229"/>
      <c r="BI88" s="229"/>
      <c r="BJ88" s="229"/>
    </row>
    <row r="89" spans="1:62" x14ac:dyDescent="0.2">
      <c r="A89" s="230" t="s">
        <v>141</v>
      </c>
      <c r="B89" s="230"/>
      <c r="C89" s="231"/>
      <c r="D89" s="232" t="s">
        <v>142</v>
      </c>
      <c r="E89" s="230"/>
      <c r="F89" s="230"/>
      <c r="G89" s="51"/>
      <c r="H89" s="51"/>
      <c r="I89" s="230" t="s">
        <v>141</v>
      </c>
      <c r="J89" s="230"/>
      <c r="K89" s="231"/>
      <c r="L89" s="232" t="s">
        <v>142</v>
      </c>
      <c r="M89" s="230"/>
      <c r="N89" s="230"/>
      <c r="O89" s="86"/>
      <c r="P89" s="51"/>
      <c r="Q89" s="230" t="s">
        <v>141</v>
      </c>
      <c r="R89" s="230"/>
      <c r="S89" s="231"/>
      <c r="T89" s="232" t="s">
        <v>142</v>
      </c>
      <c r="U89" s="230"/>
      <c r="V89" s="230"/>
      <c r="W89" s="104"/>
      <c r="X89" s="102"/>
      <c r="Y89" s="230" t="s">
        <v>141</v>
      </c>
      <c r="Z89" s="230"/>
      <c r="AA89" s="231"/>
      <c r="AB89" s="232" t="s">
        <v>142</v>
      </c>
      <c r="AC89" s="230"/>
      <c r="AD89" s="230"/>
      <c r="AE89" s="51"/>
      <c r="AF89" s="51"/>
      <c r="AG89" s="230" t="s">
        <v>141</v>
      </c>
      <c r="AH89" s="230"/>
      <c r="AI89" s="231"/>
      <c r="AJ89" s="232" t="s">
        <v>142</v>
      </c>
      <c r="AK89" s="230"/>
      <c r="AL89" s="230"/>
      <c r="AM89" s="169"/>
      <c r="AN89" s="169"/>
      <c r="AO89" s="230" t="s">
        <v>141</v>
      </c>
      <c r="AP89" s="230"/>
      <c r="AQ89" s="231"/>
      <c r="AR89" s="232" t="s">
        <v>142</v>
      </c>
      <c r="AS89" s="230"/>
      <c r="AT89" s="230"/>
      <c r="AW89" s="230" t="s">
        <v>141</v>
      </c>
      <c r="AX89" s="230"/>
      <c r="AY89" s="231"/>
      <c r="AZ89" s="232" t="s">
        <v>142</v>
      </c>
      <c r="BA89" s="230"/>
      <c r="BB89" s="230"/>
      <c r="BE89" s="230" t="s">
        <v>141</v>
      </c>
      <c r="BF89" s="230"/>
      <c r="BG89" s="231"/>
      <c r="BH89" s="232" t="s">
        <v>142</v>
      </c>
      <c r="BI89" s="230"/>
      <c r="BJ89" s="230"/>
    </row>
    <row r="90" spans="1:62" x14ac:dyDescent="0.2">
      <c r="A90" s="77" t="s">
        <v>136</v>
      </c>
      <c r="B90" s="72"/>
      <c r="C90" s="140">
        <f>C91+C92</f>
        <v>0</v>
      </c>
      <c r="D90" s="77" t="s">
        <v>134</v>
      </c>
      <c r="E90" s="72"/>
      <c r="F90" s="135">
        <f>C85</f>
        <v>85</v>
      </c>
      <c r="G90" s="51"/>
      <c r="H90" s="51"/>
      <c r="I90" s="77" t="s">
        <v>136</v>
      </c>
      <c r="J90" s="72"/>
      <c r="K90" s="140">
        <f>K91+K92</f>
        <v>45</v>
      </c>
      <c r="L90" s="77" t="s">
        <v>134</v>
      </c>
      <c r="M90" s="72"/>
      <c r="N90" s="135">
        <f>K85</f>
        <v>115</v>
      </c>
      <c r="O90" s="86"/>
      <c r="P90" s="51"/>
      <c r="Q90" s="77" t="s">
        <v>136</v>
      </c>
      <c r="R90" s="72"/>
      <c r="S90" s="140">
        <f>S91+S92</f>
        <v>45</v>
      </c>
      <c r="T90" s="77" t="s">
        <v>134</v>
      </c>
      <c r="U90" s="72"/>
      <c r="V90" s="135">
        <f>S85</f>
        <v>115</v>
      </c>
      <c r="W90" s="51"/>
      <c r="X90" s="104"/>
      <c r="Y90" s="77" t="s">
        <v>136</v>
      </c>
      <c r="Z90" s="72"/>
      <c r="AA90" s="140">
        <f>AA91+AA92</f>
        <v>88</v>
      </c>
      <c r="AB90" s="77" t="s">
        <v>134</v>
      </c>
      <c r="AC90" s="72"/>
      <c r="AD90" s="135">
        <f>AA85</f>
        <v>143</v>
      </c>
      <c r="AE90" s="51"/>
      <c r="AF90" s="51"/>
      <c r="AG90" s="77" t="s">
        <v>136</v>
      </c>
      <c r="AH90" s="72"/>
      <c r="AI90" s="140">
        <f>AI91+AI92</f>
        <v>134</v>
      </c>
      <c r="AJ90" s="77" t="s">
        <v>134</v>
      </c>
      <c r="AK90" s="72"/>
      <c r="AL90" s="135">
        <f>AI85</f>
        <v>174</v>
      </c>
      <c r="AM90" s="170"/>
      <c r="AN90" s="170"/>
      <c r="AO90" s="77" t="s">
        <v>136</v>
      </c>
      <c r="AP90" s="72"/>
      <c r="AQ90" s="140">
        <f>AQ91+AQ92</f>
        <v>45</v>
      </c>
      <c r="AR90" s="77" t="s">
        <v>134</v>
      </c>
      <c r="AS90" s="72"/>
      <c r="AT90" s="135">
        <f>AQ85</f>
        <v>115</v>
      </c>
      <c r="AW90" s="77" t="s">
        <v>136</v>
      </c>
      <c r="AX90" s="72"/>
      <c r="AY90" s="140">
        <f>AY91+AY92</f>
        <v>88</v>
      </c>
      <c r="AZ90" s="77" t="s">
        <v>134</v>
      </c>
      <c r="BA90" s="72"/>
      <c r="BB90" s="135">
        <f>AY85</f>
        <v>143</v>
      </c>
      <c r="BE90" s="77" t="s">
        <v>136</v>
      </c>
      <c r="BF90" s="72"/>
      <c r="BG90" s="140">
        <f>BG91+BG92</f>
        <v>91</v>
      </c>
      <c r="BH90" s="77" t="s">
        <v>134</v>
      </c>
      <c r="BI90" s="72"/>
      <c r="BJ90" s="135">
        <f>BG85</f>
        <v>146</v>
      </c>
    </row>
    <row r="91" spans="1:62" x14ac:dyDescent="0.2">
      <c r="A91" s="142" t="s">
        <v>137</v>
      </c>
      <c r="B91" s="72"/>
      <c r="C91" s="126">
        <v>0</v>
      </c>
      <c r="D91" s="77"/>
      <c r="E91" s="72"/>
      <c r="F91" s="135"/>
      <c r="G91" s="51"/>
      <c r="H91" s="51"/>
      <c r="I91" s="142" t="s">
        <v>137</v>
      </c>
      <c r="J91" s="72"/>
      <c r="K91" s="126">
        <v>45</v>
      </c>
      <c r="L91" s="77"/>
      <c r="M91" s="72"/>
      <c r="N91" s="135"/>
      <c r="O91" s="86"/>
      <c r="P91" s="51"/>
      <c r="Q91" s="142" t="s">
        <v>137</v>
      </c>
      <c r="R91" s="72"/>
      <c r="S91" s="126">
        <v>45</v>
      </c>
      <c r="T91" s="77"/>
      <c r="U91" s="72"/>
      <c r="V91" s="135"/>
      <c r="W91" s="51"/>
      <c r="X91" s="104"/>
      <c r="Y91" s="142" t="s">
        <v>137</v>
      </c>
      <c r="Z91" s="72"/>
      <c r="AA91" s="126">
        <v>88</v>
      </c>
      <c r="AB91" s="77"/>
      <c r="AC91" s="72"/>
      <c r="AD91" s="135"/>
      <c r="AE91" s="51"/>
      <c r="AF91" s="51"/>
      <c r="AG91" s="142" t="s">
        <v>137</v>
      </c>
      <c r="AH91" s="72"/>
      <c r="AI91" s="126">
        <v>134</v>
      </c>
      <c r="AJ91" s="77"/>
      <c r="AK91" s="72"/>
      <c r="AL91" s="135"/>
      <c r="AM91" s="170"/>
      <c r="AN91" s="170"/>
      <c r="AO91" s="142" t="s">
        <v>137</v>
      </c>
      <c r="AP91" s="72"/>
      <c r="AQ91" s="126">
        <v>45</v>
      </c>
      <c r="AR91" s="77"/>
      <c r="AS91" s="72"/>
      <c r="AT91" s="135"/>
      <c r="AW91" s="142" t="s">
        <v>137</v>
      </c>
      <c r="AX91" s="72"/>
      <c r="AY91" s="126">
        <v>88</v>
      </c>
      <c r="AZ91" s="77"/>
      <c r="BA91" s="72"/>
      <c r="BB91" s="135"/>
      <c r="BE91" s="142" t="s">
        <v>137</v>
      </c>
      <c r="BF91" s="72"/>
      <c r="BG91" s="126">
        <v>91</v>
      </c>
      <c r="BH91" s="77"/>
      <c r="BI91" s="72"/>
      <c r="BJ91" s="135"/>
    </row>
    <row r="92" spans="1:62" x14ac:dyDescent="0.2">
      <c r="A92" s="142" t="s">
        <v>138</v>
      </c>
      <c r="B92" s="72"/>
      <c r="C92" s="126">
        <v>0</v>
      </c>
      <c r="D92" s="77"/>
      <c r="E92" s="72"/>
      <c r="F92" s="135"/>
      <c r="G92" s="51"/>
      <c r="H92" s="51"/>
      <c r="I92" s="142" t="s">
        <v>138</v>
      </c>
      <c r="J92" s="72"/>
      <c r="K92" s="126">
        <v>0</v>
      </c>
      <c r="L92" s="77"/>
      <c r="M92" s="72"/>
      <c r="N92" s="135"/>
      <c r="O92" s="86"/>
      <c r="P92" s="51"/>
      <c r="Q92" s="142" t="s">
        <v>138</v>
      </c>
      <c r="R92" s="72"/>
      <c r="S92" s="126">
        <v>0</v>
      </c>
      <c r="T92" s="77"/>
      <c r="U92" s="72"/>
      <c r="V92" s="135"/>
      <c r="W92" s="51"/>
      <c r="X92" s="51"/>
      <c r="Y92" s="142" t="s">
        <v>138</v>
      </c>
      <c r="Z92" s="72"/>
      <c r="AA92" s="126">
        <v>0</v>
      </c>
      <c r="AB92" s="77"/>
      <c r="AC92" s="72"/>
      <c r="AD92" s="135"/>
      <c r="AE92" s="51"/>
      <c r="AF92" s="51"/>
      <c r="AG92" s="142" t="s">
        <v>138</v>
      </c>
      <c r="AH92" s="72"/>
      <c r="AI92" s="126">
        <v>0</v>
      </c>
      <c r="AJ92" s="77"/>
      <c r="AK92" s="72"/>
      <c r="AL92" s="135"/>
      <c r="AM92" s="170"/>
      <c r="AN92" s="170"/>
      <c r="AO92" s="142" t="s">
        <v>138</v>
      </c>
      <c r="AP92" s="72"/>
      <c r="AQ92" s="126">
        <v>0</v>
      </c>
      <c r="AR92" s="77"/>
      <c r="AS92" s="72"/>
      <c r="AT92" s="135"/>
      <c r="AW92" s="142" t="s">
        <v>138</v>
      </c>
      <c r="AX92" s="72"/>
      <c r="AY92" s="126">
        <v>0</v>
      </c>
      <c r="AZ92" s="77"/>
      <c r="BA92" s="72"/>
      <c r="BB92" s="135"/>
      <c r="BE92" s="142" t="s">
        <v>138</v>
      </c>
      <c r="BF92" s="72"/>
      <c r="BG92" s="126">
        <v>0</v>
      </c>
      <c r="BH92" s="77"/>
      <c r="BI92" s="72"/>
      <c r="BJ92" s="135"/>
    </row>
    <row r="93" spans="1:62" x14ac:dyDescent="0.2">
      <c r="A93" s="190" t="s">
        <v>133</v>
      </c>
      <c r="B93" s="159"/>
      <c r="C93" s="141">
        <v>-30</v>
      </c>
      <c r="D93" s="72"/>
      <c r="E93" s="72"/>
      <c r="F93" s="129"/>
      <c r="G93" s="51"/>
      <c r="H93" s="51"/>
      <c r="I93" s="190" t="s">
        <v>133</v>
      </c>
      <c r="J93" s="159"/>
      <c r="K93" s="141">
        <v>-45</v>
      </c>
      <c r="L93" s="72"/>
      <c r="M93" s="72"/>
      <c r="N93" s="129"/>
      <c r="O93" s="86"/>
      <c r="P93" s="51"/>
      <c r="Q93" s="190" t="s">
        <v>133</v>
      </c>
      <c r="R93" s="159"/>
      <c r="S93" s="141">
        <v>-45</v>
      </c>
      <c r="T93" s="72"/>
      <c r="U93" s="72"/>
      <c r="V93" s="129"/>
      <c r="W93" s="51"/>
      <c r="X93" s="51"/>
      <c r="Y93" s="190" t="s">
        <v>133</v>
      </c>
      <c r="Z93" s="159"/>
      <c r="AA93" s="141">
        <v>-60</v>
      </c>
      <c r="AB93" s="72"/>
      <c r="AC93" s="72"/>
      <c r="AD93" s="129"/>
      <c r="AE93" s="51"/>
      <c r="AF93" s="51"/>
      <c r="AG93" s="190" t="s">
        <v>133</v>
      </c>
      <c r="AH93" s="159"/>
      <c r="AI93" s="141">
        <v>-75</v>
      </c>
      <c r="AJ93" s="72"/>
      <c r="AK93" s="72"/>
      <c r="AL93" s="129"/>
      <c r="AM93" s="161"/>
      <c r="AN93" s="161"/>
      <c r="AO93" s="190" t="s">
        <v>133</v>
      </c>
      <c r="AP93" s="159"/>
      <c r="AQ93" s="141">
        <v>-45</v>
      </c>
      <c r="AR93" s="72"/>
      <c r="AS93" s="72"/>
      <c r="AT93" s="129"/>
      <c r="AW93" s="190" t="s">
        <v>133</v>
      </c>
      <c r="AX93" s="159"/>
      <c r="AY93" s="141">
        <v>-60</v>
      </c>
      <c r="AZ93" s="72"/>
      <c r="BA93" s="72"/>
      <c r="BB93" s="129"/>
      <c r="BE93" s="190" t="s">
        <v>133</v>
      </c>
      <c r="BF93" s="206"/>
      <c r="BG93" s="141">
        <v>-60</v>
      </c>
      <c r="BH93" s="72"/>
      <c r="BI93" s="72"/>
      <c r="BJ93" s="129"/>
    </row>
    <row r="94" spans="1:62" x14ac:dyDescent="0.2">
      <c r="A94" s="194"/>
      <c r="B94" s="108"/>
      <c r="C94" s="126"/>
      <c r="D94" s="72"/>
      <c r="E94" s="72"/>
      <c r="F94" s="129"/>
      <c r="G94" s="51"/>
      <c r="H94" s="51"/>
      <c r="I94" s="194"/>
      <c r="J94" s="108"/>
      <c r="K94" s="126"/>
      <c r="L94" s="72"/>
      <c r="M94" s="72"/>
      <c r="N94" s="129"/>
      <c r="O94" s="86"/>
      <c r="P94" s="51"/>
      <c r="Q94" s="194"/>
      <c r="R94" s="108"/>
      <c r="S94" s="126"/>
      <c r="T94" s="72"/>
      <c r="U94" s="72"/>
      <c r="V94" s="129"/>
      <c r="W94" s="51"/>
      <c r="X94" s="51"/>
      <c r="Y94" s="194"/>
      <c r="Z94" s="108"/>
      <c r="AA94" s="126"/>
      <c r="AB94" s="72"/>
      <c r="AC94" s="72"/>
      <c r="AD94" s="129"/>
      <c r="AE94" s="51"/>
      <c r="AF94" s="51"/>
      <c r="AG94" s="194"/>
      <c r="AH94" s="108"/>
      <c r="AI94" s="126"/>
      <c r="AJ94" s="72"/>
      <c r="AK94" s="72"/>
      <c r="AL94" s="129"/>
      <c r="AM94" s="161"/>
      <c r="AN94" s="161"/>
      <c r="AO94" s="194"/>
      <c r="AP94" s="108"/>
      <c r="AQ94" s="126"/>
      <c r="AR94" s="72"/>
      <c r="AS94" s="72"/>
      <c r="AT94" s="129"/>
      <c r="AW94" s="194"/>
      <c r="AX94" s="108"/>
      <c r="AY94" s="126"/>
      <c r="AZ94" s="72"/>
      <c r="BA94" s="72"/>
      <c r="BB94" s="129"/>
      <c r="BE94" s="194"/>
      <c r="BF94" s="108"/>
      <c r="BG94" s="126"/>
      <c r="BH94" s="72"/>
      <c r="BI94" s="72"/>
      <c r="BJ94" s="129"/>
    </row>
    <row r="95" spans="1:62" x14ac:dyDescent="0.2">
      <c r="A95" s="71" t="s">
        <v>140</v>
      </c>
      <c r="B95" s="108"/>
      <c r="C95" s="141">
        <f>F95-C90-C93</f>
        <v>115</v>
      </c>
      <c r="D95" s="71" t="s">
        <v>135</v>
      </c>
      <c r="E95" s="72"/>
      <c r="F95" s="135">
        <f>F90</f>
        <v>85</v>
      </c>
      <c r="G95" s="51"/>
      <c r="H95" s="51"/>
      <c r="I95" s="71" t="s">
        <v>140</v>
      </c>
      <c r="J95" s="108"/>
      <c r="K95" s="141">
        <f>N95-K90-K93</f>
        <v>115</v>
      </c>
      <c r="L95" s="71" t="s">
        <v>135</v>
      </c>
      <c r="M95" s="72"/>
      <c r="N95" s="135">
        <f>N90</f>
        <v>115</v>
      </c>
      <c r="O95" s="86"/>
      <c r="P95" s="51"/>
      <c r="Q95" s="71" t="s">
        <v>140</v>
      </c>
      <c r="R95" s="108"/>
      <c r="S95" s="141">
        <f>V95-S90-S93</f>
        <v>115</v>
      </c>
      <c r="T95" s="71" t="s">
        <v>135</v>
      </c>
      <c r="U95" s="72"/>
      <c r="V95" s="135">
        <f>V90</f>
        <v>115</v>
      </c>
      <c r="W95" s="102"/>
      <c r="X95" s="51"/>
      <c r="Y95" s="71" t="s">
        <v>140</v>
      </c>
      <c r="Z95" s="108"/>
      <c r="AA95" s="141">
        <f>AD95-AA90-AA93</f>
        <v>115</v>
      </c>
      <c r="AB95" s="71" t="s">
        <v>135</v>
      </c>
      <c r="AC95" s="72"/>
      <c r="AD95" s="135">
        <f>AD90</f>
        <v>143</v>
      </c>
      <c r="AE95" s="51"/>
      <c r="AF95" s="51"/>
      <c r="AG95" s="71" t="s">
        <v>140</v>
      </c>
      <c r="AH95" s="108"/>
      <c r="AI95" s="141">
        <f>AL95-AI90-AI93</f>
        <v>115</v>
      </c>
      <c r="AJ95" s="71" t="s">
        <v>135</v>
      </c>
      <c r="AK95" s="72"/>
      <c r="AL95" s="135">
        <f>AL90</f>
        <v>174</v>
      </c>
      <c r="AM95" s="170"/>
      <c r="AN95" s="170"/>
      <c r="AO95" s="71" t="s">
        <v>140</v>
      </c>
      <c r="AP95" s="108"/>
      <c r="AQ95" s="141">
        <f>AT95-AQ90-AQ93</f>
        <v>115</v>
      </c>
      <c r="AR95" s="71" t="s">
        <v>135</v>
      </c>
      <c r="AS95" s="72"/>
      <c r="AT95" s="135">
        <f>AT90</f>
        <v>115</v>
      </c>
      <c r="AW95" s="71" t="s">
        <v>140</v>
      </c>
      <c r="AX95" s="108"/>
      <c r="AY95" s="141">
        <f>BB95-AY90-AY93</f>
        <v>115</v>
      </c>
      <c r="AZ95" s="71" t="s">
        <v>135</v>
      </c>
      <c r="BA95" s="72"/>
      <c r="BB95" s="135">
        <f>BB90</f>
        <v>143</v>
      </c>
      <c r="BE95" s="71" t="s">
        <v>140</v>
      </c>
      <c r="BF95" s="108"/>
      <c r="BG95" s="141">
        <f>BJ95-BG90-BG93</f>
        <v>115</v>
      </c>
      <c r="BH95" s="71" t="s">
        <v>135</v>
      </c>
      <c r="BI95" s="72"/>
      <c r="BJ95" s="135">
        <f>BJ90</f>
        <v>146</v>
      </c>
    </row>
    <row r="96" spans="1:62" x14ac:dyDescent="0.2">
      <c r="A96" s="71"/>
      <c r="B96" s="108"/>
      <c r="C96" s="125"/>
      <c r="D96" s="71"/>
      <c r="E96" s="72"/>
      <c r="F96" s="135"/>
      <c r="G96" s="51"/>
      <c r="H96" s="51"/>
      <c r="I96" s="71"/>
      <c r="J96" s="108"/>
      <c r="K96" s="125"/>
      <c r="L96" s="71"/>
      <c r="M96" s="72"/>
      <c r="N96" s="135"/>
      <c r="O96" s="86"/>
      <c r="P96" s="51"/>
      <c r="Q96" s="71"/>
      <c r="R96" s="108"/>
      <c r="S96" s="125"/>
      <c r="T96" s="71"/>
      <c r="U96" s="72"/>
      <c r="V96" s="135"/>
      <c r="W96" s="104"/>
      <c r="X96" s="51"/>
      <c r="Y96" s="71"/>
      <c r="Z96" s="108"/>
      <c r="AA96" s="125"/>
      <c r="AB96" s="71"/>
      <c r="AC96" s="72"/>
      <c r="AD96" s="135"/>
      <c r="AE96" s="51"/>
      <c r="AF96" s="51"/>
      <c r="AG96" s="71"/>
      <c r="AH96" s="108"/>
      <c r="AI96" s="125"/>
      <c r="AJ96" s="71"/>
      <c r="AK96" s="72"/>
      <c r="AL96" s="135"/>
      <c r="AM96" s="170"/>
      <c r="AN96" s="170"/>
      <c r="AO96" s="71"/>
      <c r="AP96" s="108"/>
      <c r="AQ96" s="125"/>
      <c r="AR96" s="71"/>
      <c r="AS96" s="72"/>
      <c r="AT96" s="135"/>
      <c r="AW96" s="71"/>
      <c r="AX96" s="108"/>
      <c r="AY96" s="125"/>
      <c r="AZ96" s="71"/>
      <c r="BA96" s="72"/>
      <c r="BB96" s="135"/>
      <c r="BE96" s="71"/>
      <c r="BF96" s="108"/>
      <c r="BG96" s="125"/>
      <c r="BH96" s="71"/>
      <c r="BI96" s="72"/>
      <c r="BJ96" s="135"/>
    </row>
    <row r="97" spans="1:62" x14ac:dyDescent="0.2">
      <c r="A97" s="71"/>
      <c r="B97" s="108"/>
      <c r="C97" s="125"/>
      <c r="D97" s="71"/>
      <c r="E97" s="72"/>
      <c r="F97" s="135"/>
      <c r="G97" s="51"/>
      <c r="H97" s="51"/>
      <c r="I97" s="71"/>
      <c r="J97" s="108"/>
      <c r="K97" s="125"/>
      <c r="L97" s="71"/>
      <c r="M97" s="72"/>
      <c r="N97" s="135"/>
      <c r="O97" s="86"/>
      <c r="P97" s="51"/>
      <c r="Q97" s="71"/>
      <c r="R97" s="108"/>
      <c r="S97" s="125"/>
      <c r="T97" s="71"/>
      <c r="U97" s="72"/>
      <c r="V97" s="135"/>
      <c r="W97" s="104"/>
      <c r="X97" s="51"/>
      <c r="Y97" s="71"/>
      <c r="Z97" s="108"/>
      <c r="AA97" s="125"/>
      <c r="AB97" s="71"/>
      <c r="AC97" s="72"/>
      <c r="AD97" s="135"/>
      <c r="AE97" s="51"/>
      <c r="AF97" s="51"/>
      <c r="AG97" s="71"/>
      <c r="AH97" s="108"/>
      <c r="AI97" s="125"/>
      <c r="AJ97" s="71"/>
      <c r="AK97" s="72"/>
      <c r="AL97" s="135"/>
      <c r="AM97" s="170"/>
      <c r="AN97" s="170"/>
      <c r="AO97" s="71"/>
      <c r="AP97" s="108"/>
      <c r="AQ97" s="125"/>
      <c r="AR97" s="71"/>
      <c r="AS97" s="72"/>
      <c r="AT97" s="135"/>
      <c r="AW97" s="71"/>
      <c r="AX97" s="108"/>
      <c r="AY97" s="125"/>
      <c r="AZ97" s="71"/>
      <c r="BA97" s="72"/>
      <c r="BB97" s="135"/>
      <c r="BE97" s="71"/>
      <c r="BF97" s="108"/>
      <c r="BG97" s="125"/>
      <c r="BH97" s="71"/>
      <c r="BI97" s="72"/>
      <c r="BJ97" s="135"/>
    </row>
    <row r="98" spans="1:62" x14ac:dyDescent="0.2">
      <c r="A98" s="229" t="s">
        <v>139</v>
      </c>
      <c r="B98" s="229"/>
      <c r="C98" s="229"/>
      <c r="D98" s="229"/>
      <c r="E98" s="229"/>
      <c r="F98" s="229"/>
      <c r="G98" s="51"/>
      <c r="H98" s="51"/>
      <c r="I98" s="229" t="s">
        <v>139</v>
      </c>
      <c r="J98" s="229"/>
      <c r="K98" s="229"/>
      <c r="L98" s="229"/>
      <c r="M98" s="229"/>
      <c r="N98" s="229"/>
      <c r="O98" s="86"/>
      <c r="P98" s="51"/>
      <c r="Q98" s="229" t="s">
        <v>139</v>
      </c>
      <c r="R98" s="229"/>
      <c r="S98" s="229"/>
      <c r="T98" s="229"/>
      <c r="U98" s="229"/>
      <c r="V98" s="229"/>
      <c r="W98" s="51"/>
      <c r="X98" s="51"/>
      <c r="Y98" s="229" t="s">
        <v>139</v>
      </c>
      <c r="Z98" s="229"/>
      <c r="AA98" s="229"/>
      <c r="AB98" s="229"/>
      <c r="AC98" s="229"/>
      <c r="AD98" s="229"/>
      <c r="AE98" s="51"/>
      <c r="AF98" s="51"/>
      <c r="AG98" s="229" t="s">
        <v>139</v>
      </c>
      <c r="AH98" s="229"/>
      <c r="AI98" s="229"/>
      <c r="AJ98" s="229"/>
      <c r="AK98" s="229"/>
      <c r="AL98" s="229"/>
      <c r="AM98" s="96"/>
      <c r="AN98" s="96"/>
      <c r="AO98" s="229" t="s">
        <v>139</v>
      </c>
      <c r="AP98" s="229"/>
      <c r="AQ98" s="229"/>
      <c r="AR98" s="229"/>
      <c r="AS98" s="229"/>
      <c r="AT98" s="229"/>
      <c r="AW98" s="229" t="s">
        <v>139</v>
      </c>
      <c r="AX98" s="229"/>
      <c r="AY98" s="229"/>
      <c r="AZ98" s="229"/>
      <c r="BA98" s="229"/>
      <c r="BB98" s="229"/>
      <c r="BE98" s="229" t="s">
        <v>139</v>
      </c>
      <c r="BF98" s="229"/>
      <c r="BG98" s="229"/>
      <c r="BH98" s="229"/>
      <c r="BI98" s="229"/>
      <c r="BJ98" s="229"/>
    </row>
    <row r="99" spans="1:62" x14ac:dyDescent="0.2">
      <c r="A99" s="230" t="s">
        <v>141</v>
      </c>
      <c r="B99" s="230"/>
      <c r="C99" s="231"/>
      <c r="D99" s="232" t="s">
        <v>142</v>
      </c>
      <c r="E99" s="230"/>
      <c r="F99" s="230"/>
      <c r="G99" s="51"/>
      <c r="H99" s="51"/>
      <c r="I99" s="230" t="s">
        <v>141</v>
      </c>
      <c r="J99" s="230"/>
      <c r="K99" s="231"/>
      <c r="L99" s="232" t="s">
        <v>142</v>
      </c>
      <c r="M99" s="230"/>
      <c r="N99" s="230"/>
      <c r="O99" s="86"/>
      <c r="P99" s="51"/>
      <c r="Q99" s="230" t="s">
        <v>141</v>
      </c>
      <c r="R99" s="230"/>
      <c r="S99" s="231"/>
      <c r="T99" s="232" t="s">
        <v>142</v>
      </c>
      <c r="U99" s="230"/>
      <c r="V99" s="230"/>
      <c r="W99" s="51"/>
      <c r="X99" s="51"/>
      <c r="Y99" s="230" t="s">
        <v>141</v>
      </c>
      <c r="Z99" s="230"/>
      <c r="AA99" s="231"/>
      <c r="AB99" s="232" t="s">
        <v>142</v>
      </c>
      <c r="AC99" s="230"/>
      <c r="AD99" s="230"/>
      <c r="AE99" s="51"/>
      <c r="AF99" s="51"/>
      <c r="AG99" s="230" t="s">
        <v>141</v>
      </c>
      <c r="AH99" s="230"/>
      <c r="AI99" s="231"/>
      <c r="AJ99" s="232" t="s">
        <v>142</v>
      </c>
      <c r="AK99" s="230"/>
      <c r="AL99" s="230"/>
      <c r="AM99" s="169"/>
      <c r="AN99" s="169"/>
      <c r="AO99" s="230" t="s">
        <v>141</v>
      </c>
      <c r="AP99" s="230"/>
      <c r="AQ99" s="231"/>
      <c r="AR99" s="232" t="s">
        <v>142</v>
      </c>
      <c r="AS99" s="230"/>
      <c r="AT99" s="230"/>
      <c r="AW99" s="230" t="s">
        <v>141</v>
      </c>
      <c r="AX99" s="230"/>
      <c r="AY99" s="231"/>
      <c r="AZ99" s="232" t="s">
        <v>142</v>
      </c>
      <c r="BA99" s="230"/>
      <c r="BB99" s="230"/>
      <c r="BE99" s="230" t="s">
        <v>141</v>
      </c>
      <c r="BF99" s="230"/>
      <c r="BG99" s="231"/>
      <c r="BH99" s="232" t="s">
        <v>142</v>
      </c>
      <c r="BI99" s="230"/>
      <c r="BJ99" s="230"/>
    </row>
    <row r="100" spans="1:62" x14ac:dyDescent="0.2">
      <c r="A100" s="77" t="s">
        <v>144</v>
      </c>
      <c r="B100" s="72"/>
      <c r="C100" s="140">
        <v>115</v>
      </c>
      <c r="D100" s="77" t="s">
        <v>140</v>
      </c>
      <c r="E100" s="72"/>
      <c r="F100" s="135">
        <f>C95</f>
        <v>115</v>
      </c>
      <c r="G100" s="51"/>
      <c r="H100" s="51"/>
      <c r="I100" s="77" t="s">
        <v>144</v>
      </c>
      <c r="J100" s="72"/>
      <c r="K100" s="140">
        <v>115</v>
      </c>
      <c r="L100" s="77" t="s">
        <v>140</v>
      </c>
      <c r="M100" s="72"/>
      <c r="N100" s="135">
        <f>K95</f>
        <v>115</v>
      </c>
      <c r="O100" s="86"/>
      <c r="P100" s="51"/>
      <c r="Q100" s="77" t="s">
        <v>144</v>
      </c>
      <c r="R100" s="72"/>
      <c r="S100" s="140">
        <v>115</v>
      </c>
      <c r="T100" s="77" t="s">
        <v>140</v>
      </c>
      <c r="U100" s="72"/>
      <c r="V100" s="135">
        <f>S95</f>
        <v>115</v>
      </c>
      <c r="W100" s="51"/>
      <c r="X100" s="51"/>
      <c r="Y100" s="77" t="s">
        <v>144</v>
      </c>
      <c r="Z100" s="72"/>
      <c r="AA100" s="140">
        <v>115</v>
      </c>
      <c r="AB100" s="77" t="s">
        <v>140</v>
      </c>
      <c r="AC100" s="72"/>
      <c r="AD100" s="135">
        <f>AA95</f>
        <v>115</v>
      </c>
      <c r="AE100" s="51"/>
      <c r="AF100" s="51"/>
      <c r="AG100" s="77" t="s">
        <v>144</v>
      </c>
      <c r="AH100" s="72"/>
      <c r="AI100" s="140">
        <v>115</v>
      </c>
      <c r="AJ100" s="77" t="s">
        <v>140</v>
      </c>
      <c r="AK100" s="72"/>
      <c r="AL100" s="135">
        <f>AI95</f>
        <v>115</v>
      </c>
      <c r="AM100" s="170"/>
      <c r="AN100" s="170"/>
      <c r="AO100" s="77" t="s">
        <v>144</v>
      </c>
      <c r="AP100" s="72"/>
      <c r="AQ100" s="140">
        <v>115</v>
      </c>
      <c r="AR100" s="77" t="s">
        <v>140</v>
      </c>
      <c r="AS100" s="72"/>
      <c r="AT100" s="135">
        <f>AQ95</f>
        <v>115</v>
      </c>
      <c r="AW100" s="77" t="s">
        <v>144</v>
      </c>
      <c r="AX100" s="72"/>
      <c r="AY100" s="140">
        <v>115</v>
      </c>
      <c r="AZ100" s="77" t="s">
        <v>140</v>
      </c>
      <c r="BA100" s="72"/>
      <c r="BB100" s="135">
        <f>AY95</f>
        <v>115</v>
      </c>
      <c r="BE100" s="77" t="s">
        <v>144</v>
      </c>
      <c r="BF100" s="72"/>
      <c r="BG100" s="140">
        <v>115</v>
      </c>
      <c r="BH100" s="77" t="s">
        <v>140</v>
      </c>
      <c r="BI100" s="72"/>
      <c r="BJ100" s="135">
        <f>BG95</f>
        <v>115</v>
      </c>
    </row>
    <row r="101" spans="1:62" x14ac:dyDescent="0.2">
      <c r="A101" s="108"/>
      <c r="B101" s="79"/>
      <c r="C101" s="137"/>
      <c r="D101" s="108"/>
      <c r="E101" s="108"/>
      <c r="F101" s="134"/>
      <c r="G101" s="51"/>
      <c r="H101" s="51"/>
      <c r="I101" s="108"/>
      <c r="J101" s="79"/>
      <c r="K101" s="137"/>
      <c r="L101" s="108"/>
      <c r="M101" s="108"/>
      <c r="N101" s="134"/>
      <c r="O101" s="86"/>
      <c r="P101" s="51"/>
      <c r="Q101" s="108"/>
      <c r="R101" s="79"/>
      <c r="S101" s="137"/>
      <c r="T101" s="108"/>
      <c r="U101" s="108"/>
      <c r="V101" s="134"/>
      <c r="W101" s="51"/>
      <c r="X101" s="51"/>
      <c r="Y101" s="108"/>
      <c r="Z101" s="79"/>
      <c r="AA101" s="137"/>
      <c r="AB101" s="108"/>
      <c r="AC101" s="108"/>
      <c r="AD101" s="134"/>
      <c r="AE101" s="51"/>
      <c r="AF101" s="51"/>
      <c r="AG101" s="108"/>
      <c r="AH101" s="79"/>
      <c r="AI101" s="137"/>
      <c r="AJ101" s="108"/>
      <c r="AK101" s="108"/>
      <c r="AL101" s="134"/>
      <c r="AM101" s="171"/>
      <c r="AN101" s="171"/>
      <c r="AO101" s="108"/>
      <c r="AP101" s="79"/>
      <c r="AQ101" s="137"/>
      <c r="AR101" s="108"/>
      <c r="AS101" s="108"/>
      <c r="AT101" s="134"/>
      <c r="AW101" s="108"/>
      <c r="AX101" s="79"/>
      <c r="AY101" s="137"/>
      <c r="AZ101" s="108"/>
      <c r="BA101" s="108"/>
      <c r="BB101" s="134"/>
      <c r="BE101" s="108"/>
      <c r="BF101" s="79"/>
      <c r="BG101" s="137"/>
      <c r="BH101" s="108"/>
      <c r="BI101" s="108"/>
      <c r="BJ101" s="134"/>
    </row>
    <row r="102" spans="1:62" x14ac:dyDescent="0.2">
      <c r="A102" s="108"/>
      <c r="B102" s="79"/>
      <c r="C102" s="138"/>
      <c r="D102" s="108"/>
      <c r="E102" s="108"/>
      <c r="F102" s="134"/>
      <c r="G102" s="51"/>
      <c r="H102" s="51"/>
      <c r="I102" s="108"/>
      <c r="J102" s="79"/>
      <c r="K102" s="138"/>
      <c r="L102" s="108"/>
      <c r="M102" s="108"/>
      <c r="N102" s="134"/>
      <c r="O102" s="86"/>
      <c r="P102" s="51"/>
      <c r="Q102" s="108"/>
      <c r="R102" s="79"/>
      <c r="S102" s="138"/>
      <c r="T102" s="108"/>
      <c r="U102" s="108"/>
      <c r="V102" s="134"/>
      <c r="W102" s="51"/>
      <c r="X102" s="51"/>
      <c r="Y102" s="108"/>
      <c r="Z102" s="79"/>
      <c r="AA102" s="138"/>
      <c r="AB102" s="108"/>
      <c r="AC102" s="108"/>
      <c r="AD102" s="134"/>
      <c r="AE102" s="51"/>
      <c r="AF102" s="51"/>
      <c r="AG102" s="108"/>
      <c r="AH102" s="79"/>
      <c r="AI102" s="138"/>
      <c r="AJ102" s="108"/>
      <c r="AK102" s="108"/>
      <c r="AL102" s="134"/>
      <c r="AM102" s="171"/>
      <c r="AN102" s="171"/>
      <c r="AO102" s="108"/>
      <c r="AP102" s="79"/>
      <c r="AQ102" s="138"/>
      <c r="AR102" s="108"/>
      <c r="AS102" s="108"/>
      <c r="AT102" s="134"/>
      <c r="AW102" s="108"/>
      <c r="AX102" s="79"/>
      <c r="AY102" s="138"/>
      <c r="AZ102" s="108"/>
      <c r="BA102" s="108"/>
      <c r="BB102" s="134"/>
      <c r="BE102" s="108"/>
      <c r="BF102" s="79"/>
      <c r="BG102" s="138"/>
      <c r="BH102" s="108"/>
      <c r="BI102" s="108"/>
      <c r="BJ102" s="134"/>
    </row>
    <row r="103" spans="1:62" x14ac:dyDescent="0.2">
      <c r="A103" s="79"/>
      <c r="B103" s="79"/>
      <c r="C103" s="138"/>
      <c r="D103" s="108"/>
      <c r="E103" s="108"/>
      <c r="F103" s="134"/>
      <c r="G103" s="51"/>
      <c r="H103" s="51"/>
      <c r="I103" s="79"/>
      <c r="J103" s="79"/>
      <c r="K103" s="138"/>
      <c r="L103" s="108"/>
      <c r="M103" s="108"/>
      <c r="N103" s="134"/>
      <c r="O103" s="86"/>
      <c r="P103" s="51"/>
      <c r="Q103" s="79"/>
      <c r="R103" s="79"/>
      <c r="S103" s="138"/>
      <c r="T103" s="108"/>
      <c r="U103" s="108"/>
      <c r="V103" s="134"/>
      <c r="W103" s="51"/>
      <c r="X103" s="51"/>
      <c r="Y103" s="79"/>
      <c r="Z103" s="79"/>
      <c r="AA103" s="138"/>
      <c r="AB103" s="108"/>
      <c r="AC103" s="108"/>
      <c r="AD103" s="134"/>
      <c r="AE103" s="51"/>
      <c r="AF103" s="51"/>
      <c r="AG103" s="79"/>
      <c r="AH103" s="79"/>
      <c r="AI103" s="138"/>
      <c r="AJ103" s="108"/>
      <c r="AK103" s="108"/>
      <c r="AL103" s="134"/>
      <c r="AM103" s="171"/>
      <c r="AN103" s="171"/>
      <c r="AO103" s="79"/>
      <c r="AP103" s="79"/>
      <c r="AQ103" s="138"/>
      <c r="AR103" s="108"/>
      <c r="AS103" s="108"/>
      <c r="AT103" s="134"/>
      <c r="AW103" s="79"/>
      <c r="AX103" s="79"/>
      <c r="AY103" s="138"/>
      <c r="AZ103" s="108"/>
      <c r="BA103" s="108"/>
      <c r="BB103" s="134"/>
      <c r="BE103" s="79"/>
      <c r="BF103" s="79"/>
      <c r="BG103" s="138"/>
      <c r="BH103" s="108"/>
      <c r="BI103" s="108"/>
      <c r="BJ103" s="134"/>
    </row>
    <row r="104" spans="1:62" ht="12.95" customHeight="1" x14ac:dyDescent="0.2">
      <c r="A104" s="233" t="s">
        <v>74</v>
      </c>
      <c r="B104" s="233"/>
      <c r="C104" s="233"/>
      <c r="D104" s="233"/>
      <c r="E104" s="233"/>
      <c r="F104" s="233"/>
      <c r="G104" s="51"/>
      <c r="H104" s="51"/>
      <c r="I104" s="233" t="s">
        <v>74</v>
      </c>
      <c r="J104" s="233"/>
      <c r="K104" s="233"/>
      <c r="L104" s="233"/>
      <c r="M104" s="233"/>
      <c r="N104" s="233"/>
      <c r="O104" s="86"/>
      <c r="P104" s="51"/>
      <c r="Q104" s="233" t="s">
        <v>74</v>
      </c>
      <c r="R104" s="233"/>
      <c r="S104" s="233"/>
      <c r="T104" s="233"/>
      <c r="U104" s="233"/>
      <c r="V104" s="233"/>
      <c r="W104" s="51"/>
      <c r="X104" s="51"/>
      <c r="Y104" s="233" t="s">
        <v>74</v>
      </c>
      <c r="Z104" s="233"/>
      <c r="AA104" s="233"/>
      <c r="AB104" s="233"/>
      <c r="AC104" s="233"/>
      <c r="AD104" s="233"/>
      <c r="AE104" s="51"/>
      <c r="AF104" s="51"/>
      <c r="AG104" s="233" t="s">
        <v>74</v>
      </c>
      <c r="AH104" s="233"/>
      <c r="AI104" s="233"/>
      <c r="AJ104" s="233"/>
      <c r="AK104" s="233"/>
      <c r="AL104" s="233"/>
      <c r="AM104" s="103"/>
      <c r="AN104" s="103"/>
      <c r="AO104" s="233" t="s">
        <v>74</v>
      </c>
      <c r="AP104" s="233"/>
      <c r="AQ104" s="233"/>
      <c r="AR104" s="233"/>
      <c r="AS104" s="233"/>
      <c r="AT104" s="233"/>
      <c r="AW104" s="233" t="s">
        <v>74</v>
      </c>
      <c r="AX104" s="233"/>
      <c r="AY104" s="233"/>
      <c r="AZ104" s="233"/>
      <c r="BA104" s="233"/>
      <c r="BB104" s="233"/>
      <c r="BE104" s="233" t="s">
        <v>74</v>
      </c>
      <c r="BF104" s="233"/>
      <c r="BG104" s="233"/>
      <c r="BH104" s="233"/>
      <c r="BI104" s="233"/>
      <c r="BJ104" s="233"/>
    </row>
    <row r="105" spans="1:62" x14ac:dyDescent="0.2">
      <c r="A105" s="230" t="s">
        <v>141</v>
      </c>
      <c r="B105" s="230"/>
      <c r="C105" s="231"/>
      <c r="D105" s="232" t="s">
        <v>142</v>
      </c>
      <c r="E105" s="230"/>
      <c r="F105" s="230"/>
      <c r="G105" s="51"/>
      <c r="H105" s="51"/>
      <c r="I105" s="230" t="s">
        <v>141</v>
      </c>
      <c r="J105" s="230"/>
      <c r="K105" s="231"/>
      <c r="L105" s="232" t="s">
        <v>142</v>
      </c>
      <c r="M105" s="230"/>
      <c r="N105" s="230"/>
      <c r="O105" s="86"/>
      <c r="P105" s="51"/>
      <c r="Q105" s="230" t="s">
        <v>141</v>
      </c>
      <c r="R105" s="230"/>
      <c r="S105" s="231"/>
      <c r="T105" s="232" t="s">
        <v>142</v>
      </c>
      <c r="U105" s="230"/>
      <c r="V105" s="230"/>
      <c r="W105" s="51"/>
      <c r="X105" s="51"/>
      <c r="Y105" s="230" t="s">
        <v>141</v>
      </c>
      <c r="Z105" s="230"/>
      <c r="AA105" s="231"/>
      <c r="AB105" s="232" t="s">
        <v>142</v>
      </c>
      <c r="AC105" s="230"/>
      <c r="AD105" s="230"/>
      <c r="AE105" s="51"/>
      <c r="AF105" s="51"/>
      <c r="AG105" s="230" t="s">
        <v>141</v>
      </c>
      <c r="AH105" s="230"/>
      <c r="AI105" s="231"/>
      <c r="AJ105" s="232" t="s">
        <v>142</v>
      </c>
      <c r="AK105" s="230"/>
      <c r="AL105" s="230"/>
      <c r="AM105" s="169"/>
      <c r="AN105" s="169"/>
      <c r="AO105" s="230" t="s">
        <v>141</v>
      </c>
      <c r="AP105" s="230"/>
      <c r="AQ105" s="231"/>
      <c r="AR105" s="232" t="s">
        <v>142</v>
      </c>
      <c r="AS105" s="230"/>
      <c r="AT105" s="230"/>
      <c r="AW105" s="230" t="s">
        <v>141</v>
      </c>
      <c r="AX105" s="230"/>
      <c r="AY105" s="231"/>
      <c r="AZ105" s="232" t="s">
        <v>142</v>
      </c>
      <c r="BA105" s="230"/>
      <c r="BB105" s="230"/>
      <c r="BE105" s="230" t="s">
        <v>141</v>
      </c>
      <c r="BF105" s="230"/>
      <c r="BG105" s="231"/>
      <c r="BH105" s="232" t="s">
        <v>142</v>
      </c>
      <c r="BI105" s="230"/>
      <c r="BJ105" s="230"/>
    </row>
    <row r="106" spans="1:62" x14ac:dyDescent="0.2">
      <c r="A106" s="109" t="s">
        <v>149</v>
      </c>
      <c r="B106" s="81"/>
      <c r="C106" s="81">
        <v>0</v>
      </c>
      <c r="D106" s="143" t="s">
        <v>145</v>
      </c>
      <c r="E106" s="99"/>
      <c r="F106" s="99">
        <f>C106</f>
        <v>0</v>
      </c>
      <c r="G106" s="51"/>
      <c r="H106" s="51"/>
      <c r="I106" s="109" t="s">
        <v>149</v>
      </c>
      <c r="J106" s="81"/>
      <c r="K106" s="81">
        <v>0</v>
      </c>
      <c r="L106" s="143" t="s">
        <v>145</v>
      </c>
      <c r="M106" s="99"/>
      <c r="N106" s="99">
        <f>K106</f>
        <v>0</v>
      </c>
      <c r="O106" s="86"/>
      <c r="P106" s="51"/>
      <c r="Q106" s="109" t="s">
        <v>149</v>
      </c>
      <c r="R106" s="81"/>
      <c r="S106" s="81">
        <v>43</v>
      </c>
      <c r="T106" s="143" t="s">
        <v>145</v>
      </c>
      <c r="U106" s="99"/>
      <c r="V106" s="109">
        <f>S106+S107</f>
        <v>28</v>
      </c>
      <c r="W106" s="51"/>
      <c r="X106" s="51"/>
      <c r="Y106" s="109" t="s">
        <v>149</v>
      </c>
      <c r="Z106" s="81"/>
      <c r="AA106" s="81">
        <v>0</v>
      </c>
      <c r="AB106" s="143" t="s">
        <v>145</v>
      </c>
      <c r="AC106" s="99"/>
      <c r="AD106" s="109">
        <f>-AA106+AA107</f>
        <v>0</v>
      </c>
      <c r="AE106" s="51"/>
      <c r="AF106" s="51"/>
      <c r="AG106" s="109" t="s">
        <v>149</v>
      </c>
      <c r="AH106" s="81"/>
      <c r="AI106" s="81">
        <v>0</v>
      </c>
      <c r="AJ106" s="143" t="s">
        <v>145</v>
      </c>
      <c r="AK106" s="99"/>
      <c r="AL106" s="109">
        <f>AI106+AI107</f>
        <v>0</v>
      </c>
      <c r="AM106" s="176"/>
      <c r="AN106" s="176"/>
      <c r="AO106" s="109" t="s">
        <v>149</v>
      </c>
      <c r="AP106" s="81"/>
      <c r="AQ106" s="81">
        <v>89</v>
      </c>
      <c r="AR106" s="143" t="s">
        <v>145</v>
      </c>
      <c r="AS106" s="99"/>
      <c r="AT106" s="109">
        <f>AQ106+AQ107</f>
        <v>59</v>
      </c>
      <c r="AW106" s="109" t="s">
        <v>149</v>
      </c>
      <c r="AX106" s="81"/>
      <c r="AY106" s="81">
        <v>46</v>
      </c>
      <c r="AZ106" s="143" t="s">
        <v>145</v>
      </c>
      <c r="BA106" s="99"/>
      <c r="BB106" s="109">
        <f>AY106+AY107</f>
        <v>31</v>
      </c>
      <c r="BE106" s="109" t="s">
        <v>149</v>
      </c>
      <c r="BF106" s="81"/>
      <c r="BG106" s="81">
        <v>43</v>
      </c>
      <c r="BH106" s="143" t="s">
        <v>145</v>
      </c>
      <c r="BI106" s="99"/>
      <c r="BJ106" s="109">
        <f>BG106+BG107</f>
        <v>28</v>
      </c>
    </row>
    <row r="107" spans="1:62" x14ac:dyDescent="0.2">
      <c r="A107" s="77" t="s">
        <v>157</v>
      </c>
      <c r="B107" s="77"/>
      <c r="C107" s="77">
        <v>0</v>
      </c>
      <c r="D107" s="110"/>
      <c r="E107" s="108"/>
      <c r="F107" s="108"/>
      <c r="G107" s="51"/>
      <c r="H107" s="51"/>
      <c r="I107" s="77" t="s">
        <v>157</v>
      </c>
      <c r="J107" s="77"/>
      <c r="K107" s="77">
        <v>0</v>
      </c>
      <c r="L107" s="110"/>
      <c r="M107" s="108"/>
      <c r="N107" s="108"/>
      <c r="O107" s="86"/>
      <c r="P107" s="51"/>
      <c r="Q107" s="77" t="s">
        <v>157</v>
      </c>
      <c r="R107" s="77"/>
      <c r="S107" s="77">
        <v>-15</v>
      </c>
      <c r="T107" s="110"/>
      <c r="U107" s="108"/>
      <c r="V107" s="108"/>
      <c r="W107" s="51"/>
      <c r="X107" s="51"/>
      <c r="Y107" s="77" t="s">
        <v>157</v>
      </c>
      <c r="Z107" s="77"/>
      <c r="AA107" s="77">
        <v>0</v>
      </c>
      <c r="AB107" s="110"/>
      <c r="AC107" s="108"/>
      <c r="AD107" s="108"/>
      <c r="AE107" s="51"/>
      <c r="AF107" s="51"/>
      <c r="AG107" s="77" t="s">
        <v>157</v>
      </c>
      <c r="AH107" s="77"/>
      <c r="AI107" s="77">
        <v>0</v>
      </c>
      <c r="AJ107" s="110"/>
      <c r="AK107" s="108"/>
      <c r="AL107" s="108"/>
      <c r="AM107" s="107"/>
      <c r="AN107" s="107"/>
      <c r="AO107" s="77" t="s">
        <v>157</v>
      </c>
      <c r="AP107" s="77"/>
      <c r="AQ107" s="77">
        <v>-30</v>
      </c>
      <c r="AR107" s="110"/>
      <c r="AS107" s="108"/>
      <c r="AT107" s="108"/>
      <c r="AW107" s="77" t="s">
        <v>157</v>
      </c>
      <c r="AX107" s="77"/>
      <c r="AY107" s="77">
        <v>-15</v>
      </c>
      <c r="AZ107" s="110"/>
      <c r="BA107" s="108"/>
      <c r="BB107" s="108"/>
      <c r="BE107" s="77" t="s">
        <v>157</v>
      </c>
      <c r="BF107" s="77"/>
      <c r="BG107" s="77">
        <v>-15</v>
      </c>
      <c r="BH107" s="110"/>
      <c r="BI107" s="108"/>
      <c r="BJ107" s="108"/>
    </row>
    <row r="108" spans="1:62" x14ac:dyDescent="0.2">
      <c r="A108" s="79"/>
      <c r="B108" s="79"/>
      <c r="C108" s="79"/>
      <c r="D108" s="108"/>
      <c r="E108" s="108"/>
      <c r="F108" s="108"/>
      <c r="G108" s="51"/>
      <c r="H108" s="51"/>
      <c r="I108" s="79"/>
      <c r="J108" s="79"/>
      <c r="K108" s="79"/>
      <c r="L108" s="108"/>
      <c r="M108" s="108"/>
      <c r="N108" s="108"/>
      <c r="O108" s="86"/>
      <c r="P108" s="51"/>
      <c r="Q108" s="79"/>
      <c r="R108" s="79"/>
      <c r="S108" s="79"/>
      <c r="T108" s="108"/>
      <c r="U108" s="108"/>
      <c r="V108" s="108"/>
      <c r="W108" s="51"/>
      <c r="X108" s="51"/>
      <c r="Y108" s="79"/>
      <c r="Z108" s="79"/>
      <c r="AA108" s="79"/>
      <c r="AB108" s="108"/>
      <c r="AC108" s="108"/>
      <c r="AD108" s="108"/>
      <c r="AE108" s="51"/>
      <c r="AF108" s="51"/>
      <c r="AG108" s="79"/>
      <c r="AH108" s="79"/>
      <c r="AI108" s="79"/>
      <c r="AJ108" s="108"/>
      <c r="AK108" s="108"/>
      <c r="AL108" s="108"/>
      <c r="AM108" s="107"/>
      <c r="AN108" s="107"/>
      <c r="AO108" s="79"/>
      <c r="AP108" s="79"/>
      <c r="AQ108" s="79"/>
      <c r="AR108" s="108"/>
      <c r="AS108" s="108"/>
      <c r="AT108" s="108"/>
      <c r="AW108" s="79"/>
      <c r="AX108" s="79"/>
      <c r="AY108" s="79"/>
      <c r="AZ108" s="108"/>
      <c r="BA108" s="108"/>
      <c r="BB108" s="108"/>
      <c r="BE108" s="79"/>
      <c r="BF108" s="79"/>
      <c r="BG108" s="79"/>
      <c r="BH108" s="108"/>
      <c r="BI108" s="108"/>
      <c r="BJ108" s="108"/>
    </row>
    <row r="109" spans="1:62" x14ac:dyDescent="0.2">
      <c r="A109" s="108"/>
      <c r="B109" s="108"/>
      <c r="C109" s="134"/>
      <c r="D109" s="108"/>
      <c r="E109" s="108"/>
      <c r="F109" s="134"/>
      <c r="G109" s="51"/>
      <c r="H109" s="51"/>
      <c r="I109" s="108"/>
      <c r="J109" s="108"/>
      <c r="K109" s="134"/>
      <c r="L109" s="108"/>
      <c r="M109" s="108"/>
      <c r="N109" s="134"/>
      <c r="O109" s="86"/>
      <c r="P109" s="51"/>
      <c r="Q109" s="108"/>
      <c r="R109" s="108"/>
      <c r="S109" s="134"/>
      <c r="T109" s="108"/>
      <c r="U109" s="108"/>
      <c r="V109" s="134"/>
      <c r="W109" s="51"/>
      <c r="X109" s="51"/>
      <c r="Y109" s="108"/>
      <c r="Z109" s="108"/>
      <c r="AA109" s="134"/>
      <c r="AB109" s="108"/>
      <c r="AC109" s="108"/>
      <c r="AD109" s="134"/>
      <c r="AE109" s="51"/>
      <c r="AF109" s="51"/>
      <c r="AG109" s="108"/>
      <c r="AH109" s="108"/>
      <c r="AI109" s="134"/>
      <c r="AJ109" s="108"/>
      <c r="AK109" s="108"/>
      <c r="AL109" s="134"/>
      <c r="AM109" s="171"/>
      <c r="AN109" s="171"/>
      <c r="AO109" s="108"/>
      <c r="AP109" s="108"/>
      <c r="AQ109" s="134"/>
      <c r="AR109" s="108"/>
      <c r="AS109" s="108"/>
      <c r="AT109" s="134"/>
      <c r="AW109" s="108"/>
      <c r="AX109" s="108"/>
      <c r="AY109" s="134"/>
      <c r="AZ109" s="108"/>
      <c r="BA109" s="108"/>
      <c r="BB109" s="134"/>
      <c r="BE109" s="108"/>
      <c r="BF109" s="108"/>
      <c r="BG109" s="134"/>
      <c r="BH109" s="108"/>
      <c r="BI109" s="108"/>
      <c r="BJ109" s="134"/>
    </row>
    <row r="110" spans="1:62" x14ac:dyDescent="0.2">
      <c r="A110" s="229" t="s">
        <v>123</v>
      </c>
      <c r="B110" s="229"/>
      <c r="C110" s="229"/>
      <c r="D110" s="229"/>
      <c r="E110" s="229"/>
      <c r="F110" s="229"/>
      <c r="G110" s="51"/>
      <c r="H110" s="51"/>
      <c r="I110" s="229" t="s">
        <v>123</v>
      </c>
      <c r="J110" s="229"/>
      <c r="K110" s="229"/>
      <c r="L110" s="229"/>
      <c r="M110" s="229"/>
      <c r="N110" s="229"/>
      <c r="O110" s="86"/>
      <c r="P110" s="51"/>
      <c r="Q110" s="229" t="s">
        <v>123</v>
      </c>
      <c r="R110" s="229"/>
      <c r="S110" s="229"/>
      <c r="T110" s="229"/>
      <c r="U110" s="229"/>
      <c r="V110" s="229"/>
      <c r="W110" s="51"/>
      <c r="X110" s="51"/>
      <c r="Y110" s="229" t="s">
        <v>123</v>
      </c>
      <c r="Z110" s="229"/>
      <c r="AA110" s="229"/>
      <c r="AB110" s="229"/>
      <c r="AC110" s="229"/>
      <c r="AD110" s="229"/>
      <c r="AE110" s="51"/>
      <c r="AF110" s="51"/>
      <c r="AG110" s="229" t="s">
        <v>123</v>
      </c>
      <c r="AH110" s="229"/>
      <c r="AI110" s="229"/>
      <c r="AJ110" s="229"/>
      <c r="AK110" s="229"/>
      <c r="AL110" s="229"/>
      <c r="AM110" s="96"/>
      <c r="AN110" s="96"/>
      <c r="AO110" s="229" t="s">
        <v>123</v>
      </c>
      <c r="AP110" s="229"/>
      <c r="AQ110" s="229"/>
      <c r="AR110" s="229"/>
      <c r="AS110" s="229"/>
      <c r="AT110" s="229"/>
      <c r="AW110" s="229" t="s">
        <v>123</v>
      </c>
      <c r="AX110" s="229"/>
      <c r="AY110" s="229"/>
      <c r="AZ110" s="229"/>
      <c r="BA110" s="229"/>
      <c r="BB110" s="229"/>
      <c r="BE110" s="229" t="s">
        <v>123</v>
      </c>
      <c r="BF110" s="229"/>
      <c r="BG110" s="229"/>
      <c r="BH110" s="229"/>
      <c r="BI110" s="229"/>
      <c r="BJ110" s="229"/>
    </row>
    <row r="111" spans="1:62" x14ac:dyDescent="0.2">
      <c r="A111" s="230" t="s">
        <v>69</v>
      </c>
      <c r="B111" s="230"/>
      <c r="C111" s="231"/>
      <c r="D111" s="232" t="s">
        <v>124</v>
      </c>
      <c r="E111" s="230"/>
      <c r="F111" s="230"/>
      <c r="G111" s="51"/>
      <c r="H111" s="51"/>
      <c r="I111" s="230" t="s">
        <v>69</v>
      </c>
      <c r="J111" s="230"/>
      <c r="K111" s="231"/>
      <c r="L111" s="232" t="s">
        <v>124</v>
      </c>
      <c r="M111" s="230"/>
      <c r="N111" s="230"/>
      <c r="O111" s="86"/>
      <c r="P111" s="51"/>
      <c r="Q111" s="230" t="s">
        <v>69</v>
      </c>
      <c r="R111" s="230"/>
      <c r="S111" s="231"/>
      <c r="T111" s="232" t="s">
        <v>124</v>
      </c>
      <c r="U111" s="230"/>
      <c r="V111" s="230"/>
      <c r="W111" s="51"/>
      <c r="X111" s="51"/>
      <c r="Y111" s="230" t="s">
        <v>69</v>
      </c>
      <c r="Z111" s="230"/>
      <c r="AA111" s="231"/>
      <c r="AB111" s="232" t="s">
        <v>124</v>
      </c>
      <c r="AC111" s="230"/>
      <c r="AD111" s="230"/>
      <c r="AE111" s="51"/>
      <c r="AF111" s="51"/>
      <c r="AG111" s="230" t="s">
        <v>69</v>
      </c>
      <c r="AH111" s="230"/>
      <c r="AI111" s="231"/>
      <c r="AJ111" s="232" t="s">
        <v>124</v>
      </c>
      <c r="AK111" s="230"/>
      <c r="AL111" s="230"/>
      <c r="AM111" s="169"/>
      <c r="AN111" s="169"/>
      <c r="AO111" s="230" t="s">
        <v>69</v>
      </c>
      <c r="AP111" s="230"/>
      <c r="AQ111" s="231"/>
      <c r="AR111" s="232" t="s">
        <v>124</v>
      </c>
      <c r="AS111" s="230"/>
      <c r="AT111" s="230"/>
      <c r="AW111" s="230" t="s">
        <v>69</v>
      </c>
      <c r="AX111" s="230"/>
      <c r="AY111" s="231"/>
      <c r="AZ111" s="232" t="s">
        <v>124</v>
      </c>
      <c r="BA111" s="230"/>
      <c r="BB111" s="230"/>
      <c r="BE111" s="230" t="s">
        <v>69</v>
      </c>
      <c r="BF111" s="230"/>
      <c r="BG111" s="231"/>
      <c r="BH111" s="232" t="s">
        <v>124</v>
      </c>
      <c r="BI111" s="230"/>
      <c r="BJ111" s="230"/>
    </row>
    <row r="112" spans="1:62" x14ac:dyDescent="0.2">
      <c r="A112" s="195" t="s">
        <v>81</v>
      </c>
      <c r="B112" s="144">
        <f>C53</f>
        <v>60</v>
      </c>
      <c r="C112" s="141">
        <f>B112+C90+C93</f>
        <v>30</v>
      </c>
      <c r="D112" s="71" t="s">
        <v>127</v>
      </c>
      <c r="E112" s="71">
        <v>0</v>
      </c>
      <c r="F112" s="135">
        <v>0</v>
      </c>
      <c r="G112" s="51"/>
      <c r="H112" s="51"/>
      <c r="I112" s="195" t="s">
        <v>81</v>
      </c>
      <c r="J112" s="144">
        <f>K53</f>
        <v>105</v>
      </c>
      <c r="K112" s="141">
        <f>J112+K90+K93</f>
        <v>105</v>
      </c>
      <c r="L112" s="71" t="s">
        <v>127</v>
      </c>
      <c r="M112" s="71">
        <v>0</v>
      </c>
      <c r="N112" s="135">
        <v>0</v>
      </c>
      <c r="O112" s="86"/>
      <c r="P112" s="51"/>
      <c r="Q112" s="195" t="s">
        <v>81</v>
      </c>
      <c r="R112" s="144">
        <f>S53</f>
        <v>105</v>
      </c>
      <c r="S112" s="141">
        <f>R112+S90+S93</f>
        <v>105</v>
      </c>
      <c r="T112" s="71" t="s">
        <v>127</v>
      </c>
      <c r="U112" s="71">
        <v>0</v>
      </c>
      <c r="V112" s="135">
        <v>0</v>
      </c>
      <c r="W112" s="51"/>
      <c r="X112" s="51"/>
      <c r="Y112" s="195" t="s">
        <v>81</v>
      </c>
      <c r="Z112" s="144">
        <f>AA53</f>
        <v>148</v>
      </c>
      <c r="AA112" s="141">
        <f>Z112+AA90+AA93</f>
        <v>176</v>
      </c>
      <c r="AB112" s="71" t="s">
        <v>127</v>
      </c>
      <c r="AC112" s="71">
        <v>0</v>
      </c>
      <c r="AD112" s="135">
        <v>0</v>
      </c>
      <c r="AE112" s="51"/>
      <c r="AF112" s="51"/>
      <c r="AG112" s="195" t="s">
        <v>81</v>
      </c>
      <c r="AH112" s="144">
        <f>AI53</f>
        <v>194</v>
      </c>
      <c r="AI112" s="141">
        <f>AH112+AI90+AI93</f>
        <v>253</v>
      </c>
      <c r="AJ112" s="71" t="s">
        <v>127</v>
      </c>
      <c r="AK112" s="71">
        <v>0</v>
      </c>
      <c r="AL112" s="135">
        <v>0</v>
      </c>
      <c r="AM112" s="170"/>
      <c r="AN112" s="170"/>
      <c r="AO112" s="195" t="s">
        <v>81</v>
      </c>
      <c r="AP112" s="144">
        <f>AQ53</f>
        <v>105</v>
      </c>
      <c r="AQ112" s="141">
        <f>AP112+AQ90+AQ93</f>
        <v>105</v>
      </c>
      <c r="AR112" s="71" t="s">
        <v>127</v>
      </c>
      <c r="AS112" s="71">
        <v>0</v>
      </c>
      <c r="AT112" s="135">
        <v>0</v>
      </c>
      <c r="AW112" s="195" t="s">
        <v>81</v>
      </c>
      <c r="AX112" s="144">
        <f>AY53</f>
        <v>148</v>
      </c>
      <c r="AY112" s="141">
        <f>AX112+AY90+AY93</f>
        <v>176</v>
      </c>
      <c r="AZ112" s="71" t="s">
        <v>127</v>
      </c>
      <c r="BA112" s="71">
        <v>0</v>
      </c>
      <c r="BB112" s="135">
        <v>0</v>
      </c>
      <c r="BE112" s="195" t="s">
        <v>81</v>
      </c>
      <c r="BF112" s="144">
        <f>BG53</f>
        <v>151</v>
      </c>
      <c r="BG112" s="141">
        <f>BF112+BG90+BG93</f>
        <v>182</v>
      </c>
      <c r="BH112" s="71" t="s">
        <v>127</v>
      </c>
      <c r="BI112" s="71">
        <v>0</v>
      </c>
      <c r="BJ112" s="135">
        <v>0</v>
      </c>
    </row>
    <row r="113" spans="1:62" x14ac:dyDescent="0.2">
      <c r="A113" s="196" t="s">
        <v>79</v>
      </c>
      <c r="B113" s="144">
        <f>C54</f>
        <v>0</v>
      </c>
      <c r="C113" s="141">
        <f>B113+C92+C106+C107</f>
        <v>0</v>
      </c>
      <c r="D113" s="71"/>
      <c r="E113" s="71"/>
      <c r="F113" s="135"/>
      <c r="G113" s="51"/>
      <c r="H113" s="51"/>
      <c r="I113" s="196" t="s">
        <v>79</v>
      </c>
      <c r="J113" s="144">
        <f>K54</f>
        <v>0</v>
      </c>
      <c r="K113" s="141">
        <f>J113+K92+K106+K107</f>
        <v>0</v>
      </c>
      <c r="L113" s="71"/>
      <c r="M113" s="71"/>
      <c r="N113" s="135"/>
      <c r="O113" s="86"/>
      <c r="P113" s="51"/>
      <c r="Q113" s="196" t="s">
        <v>79</v>
      </c>
      <c r="R113" s="144">
        <f>S54</f>
        <v>43</v>
      </c>
      <c r="S113" s="141">
        <f>R113+S92+S106+S107</f>
        <v>71</v>
      </c>
      <c r="T113" s="71"/>
      <c r="U113" s="71"/>
      <c r="V113" s="135"/>
      <c r="W113" s="51"/>
      <c r="X113" s="51"/>
      <c r="Y113" s="196" t="s">
        <v>79</v>
      </c>
      <c r="Z113" s="144">
        <f>AA54</f>
        <v>0</v>
      </c>
      <c r="AA113" s="141">
        <f>Z113+AA92+AA106+AA107</f>
        <v>0</v>
      </c>
      <c r="AB113" s="71"/>
      <c r="AC113" s="71"/>
      <c r="AD113" s="135"/>
      <c r="AE113" s="51"/>
      <c r="AF113" s="51"/>
      <c r="AG113" s="196" t="s">
        <v>79</v>
      </c>
      <c r="AH113" s="144">
        <f>AI54</f>
        <v>0</v>
      </c>
      <c r="AI113" s="141">
        <f>AH113+AI92+AI106+AI107</f>
        <v>0</v>
      </c>
      <c r="AJ113" s="71"/>
      <c r="AK113" s="71"/>
      <c r="AL113" s="135"/>
      <c r="AM113" s="170"/>
      <c r="AN113" s="170"/>
      <c r="AO113" s="196" t="s">
        <v>79</v>
      </c>
      <c r="AP113" s="144">
        <f>AQ54</f>
        <v>89</v>
      </c>
      <c r="AQ113" s="141">
        <f>AP113+AQ92+AQ106+AQ107</f>
        <v>148</v>
      </c>
      <c r="AR113" s="71"/>
      <c r="AS113" s="71"/>
      <c r="AT113" s="135"/>
      <c r="AW113" s="196" t="s">
        <v>79</v>
      </c>
      <c r="AX113" s="144">
        <f>AY54</f>
        <v>46</v>
      </c>
      <c r="AY113" s="141">
        <f>AX113+AY92+AY106+AY107</f>
        <v>77</v>
      </c>
      <c r="AZ113" s="71"/>
      <c r="BA113" s="71"/>
      <c r="BB113" s="135"/>
      <c r="BE113" s="196" t="s">
        <v>79</v>
      </c>
      <c r="BF113" s="144">
        <f>BG54</f>
        <v>43</v>
      </c>
      <c r="BG113" s="141">
        <f>BF113+BG92+BG106+BG107</f>
        <v>71</v>
      </c>
      <c r="BH113" s="71"/>
      <c r="BI113" s="71"/>
      <c r="BJ113" s="135"/>
    </row>
    <row r="114" spans="1:62" x14ac:dyDescent="0.2">
      <c r="A114" s="195" t="s">
        <v>125</v>
      </c>
      <c r="B114" s="144">
        <f>C55</f>
        <v>115</v>
      </c>
      <c r="C114" s="141">
        <f>B114+C100</f>
        <v>230</v>
      </c>
      <c r="D114" s="71" t="s">
        <v>83</v>
      </c>
      <c r="E114" s="144">
        <f>F55</f>
        <v>175</v>
      </c>
      <c r="F114" s="135">
        <f>F116-F112</f>
        <v>260</v>
      </c>
      <c r="G114" s="51"/>
      <c r="H114" s="51"/>
      <c r="I114" s="195" t="s">
        <v>125</v>
      </c>
      <c r="J114" s="144">
        <f>K55</f>
        <v>115</v>
      </c>
      <c r="K114" s="141">
        <f>J114+K100</f>
        <v>230</v>
      </c>
      <c r="L114" s="71" t="s">
        <v>83</v>
      </c>
      <c r="M114" s="144">
        <f>N55</f>
        <v>220</v>
      </c>
      <c r="N114" s="135">
        <f>N116-N112</f>
        <v>335</v>
      </c>
      <c r="O114" s="86"/>
      <c r="P114" s="51"/>
      <c r="Q114" s="195" t="s">
        <v>125</v>
      </c>
      <c r="R114" s="144">
        <f>S55</f>
        <v>115</v>
      </c>
      <c r="S114" s="141">
        <f>R114+S100</f>
        <v>230</v>
      </c>
      <c r="T114" s="71" t="s">
        <v>83</v>
      </c>
      <c r="U114" s="144">
        <f>V55</f>
        <v>263</v>
      </c>
      <c r="V114" s="135">
        <f>V116-V112</f>
        <v>406</v>
      </c>
      <c r="W114" s="51"/>
      <c r="X114" s="51"/>
      <c r="Y114" s="195" t="s">
        <v>125</v>
      </c>
      <c r="Z114" s="144">
        <f>AA55</f>
        <v>115</v>
      </c>
      <c r="AA114" s="141">
        <f>Z114+AA100</f>
        <v>230</v>
      </c>
      <c r="AB114" s="71" t="s">
        <v>83</v>
      </c>
      <c r="AC114" s="144">
        <f>AD55</f>
        <v>263</v>
      </c>
      <c r="AD114" s="135">
        <f>AD116-AD112</f>
        <v>406</v>
      </c>
      <c r="AE114" s="51"/>
      <c r="AF114" s="51"/>
      <c r="AG114" s="195" t="s">
        <v>125</v>
      </c>
      <c r="AH114" s="144">
        <f>AI55</f>
        <v>115</v>
      </c>
      <c r="AI114" s="141">
        <f>AH114+AI100</f>
        <v>230</v>
      </c>
      <c r="AJ114" s="71" t="s">
        <v>83</v>
      </c>
      <c r="AK114" s="144">
        <f>AL55</f>
        <v>309</v>
      </c>
      <c r="AL114" s="135">
        <f>AL116-AL112</f>
        <v>483</v>
      </c>
      <c r="AM114" s="170"/>
      <c r="AN114" s="170"/>
      <c r="AO114" s="195" t="s">
        <v>125</v>
      </c>
      <c r="AP114" s="144">
        <f>AQ55</f>
        <v>115</v>
      </c>
      <c r="AQ114" s="141">
        <f>AP114+AQ100</f>
        <v>230</v>
      </c>
      <c r="AR114" s="71" t="s">
        <v>83</v>
      </c>
      <c r="AS114" s="144">
        <f>AT55</f>
        <v>309</v>
      </c>
      <c r="AT114" s="135">
        <f>AT116-AT112</f>
        <v>483</v>
      </c>
      <c r="AW114" s="195" t="s">
        <v>125</v>
      </c>
      <c r="AX114" s="144">
        <f>AY55</f>
        <v>115</v>
      </c>
      <c r="AY114" s="141">
        <f>AX114+AY100</f>
        <v>230</v>
      </c>
      <c r="AZ114" s="71" t="s">
        <v>83</v>
      </c>
      <c r="BA114" s="144">
        <f>BB55</f>
        <v>309</v>
      </c>
      <c r="BB114" s="135">
        <f>BB116-BB112</f>
        <v>483</v>
      </c>
      <c r="BE114" s="195" t="s">
        <v>125</v>
      </c>
      <c r="BF114" s="144">
        <f>BG55</f>
        <v>115</v>
      </c>
      <c r="BG114" s="141">
        <f>BF114+BG100</f>
        <v>230</v>
      </c>
      <c r="BH114" s="71" t="s">
        <v>83</v>
      </c>
      <c r="BI114" s="144">
        <f>BJ55</f>
        <v>309</v>
      </c>
      <c r="BJ114" s="135">
        <f>BJ116-BJ112</f>
        <v>483</v>
      </c>
    </row>
    <row r="115" spans="1:62" x14ac:dyDescent="0.2">
      <c r="A115" s="197"/>
      <c r="B115" s="77"/>
      <c r="C115" s="126"/>
      <c r="F115" s="48"/>
      <c r="G115" s="51"/>
      <c r="H115" s="51"/>
      <c r="I115" s="197"/>
      <c r="J115" s="77"/>
      <c r="K115" s="126"/>
      <c r="O115" s="86"/>
      <c r="P115" s="51"/>
      <c r="Q115" s="197"/>
      <c r="R115" s="77"/>
      <c r="S115" s="126"/>
      <c r="W115" s="51"/>
      <c r="X115" s="51"/>
      <c r="Y115" s="197"/>
      <c r="Z115" s="77"/>
      <c r="AA115" s="126"/>
      <c r="AE115" s="51"/>
      <c r="AF115" s="51"/>
      <c r="AG115" s="197"/>
      <c r="AH115" s="77"/>
      <c r="AI115" s="126"/>
      <c r="AO115" s="197"/>
      <c r="AP115" s="77"/>
      <c r="AQ115" s="126"/>
      <c r="AW115" s="197"/>
      <c r="AX115" s="77"/>
      <c r="AY115" s="126"/>
      <c r="BE115" s="197"/>
      <c r="BF115" s="77"/>
      <c r="BG115" s="126"/>
    </row>
    <row r="116" spans="1:62" x14ac:dyDescent="0.2">
      <c r="A116" s="195" t="s">
        <v>126</v>
      </c>
      <c r="B116" s="125">
        <f>SUM(B112:B114)</f>
        <v>175</v>
      </c>
      <c r="C116" s="125">
        <f>SUM(C112:C114)</f>
        <v>260</v>
      </c>
      <c r="D116" s="145" t="s">
        <v>128</v>
      </c>
      <c r="E116" s="71">
        <f>B116</f>
        <v>175</v>
      </c>
      <c r="F116" s="135">
        <f>C116</f>
        <v>260</v>
      </c>
      <c r="G116" s="51"/>
      <c r="H116" s="51"/>
      <c r="I116" s="195" t="s">
        <v>126</v>
      </c>
      <c r="J116" s="125">
        <f>SUM(J112:J114)</f>
        <v>220</v>
      </c>
      <c r="K116" s="125">
        <f>SUM(K112:K114)</f>
        <v>335</v>
      </c>
      <c r="L116" s="145" t="s">
        <v>128</v>
      </c>
      <c r="M116" s="71">
        <f>J116</f>
        <v>220</v>
      </c>
      <c r="N116" s="135">
        <f>K116</f>
        <v>335</v>
      </c>
      <c r="O116" s="86"/>
      <c r="P116" s="51"/>
      <c r="Q116" s="195" t="s">
        <v>126</v>
      </c>
      <c r="R116" s="125">
        <f>SUM(R112:R114)</f>
        <v>263</v>
      </c>
      <c r="S116" s="125">
        <f>SUM(S112:S114)</f>
        <v>406</v>
      </c>
      <c r="T116" s="145" t="s">
        <v>128</v>
      </c>
      <c r="U116" s="71">
        <f>R116</f>
        <v>263</v>
      </c>
      <c r="V116" s="135">
        <f>S116</f>
        <v>406</v>
      </c>
      <c r="W116" s="51"/>
      <c r="X116" s="51"/>
      <c r="Y116" s="195" t="s">
        <v>126</v>
      </c>
      <c r="Z116" s="125">
        <f>SUM(Z112:Z114)</f>
        <v>263</v>
      </c>
      <c r="AA116" s="125">
        <f>SUM(AA112:AA114)</f>
        <v>406</v>
      </c>
      <c r="AB116" s="145" t="s">
        <v>128</v>
      </c>
      <c r="AC116" s="71">
        <f>Z116</f>
        <v>263</v>
      </c>
      <c r="AD116" s="135">
        <f>AA116</f>
        <v>406</v>
      </c>
      <c r="AE116" s="51"/>
      <c r="AF116" s="51"/>
      <c r="AG116" s="195" t="s">
        <v>126</v>
      </c>
      <c r="AH116" s="125">
        <f>SUM(AH112:AH114)</f>
        <v>309</v>
      </c>
      <c r="AI116" s="125">
        <f>SUM(AI112:AI114)</f>
        <v>483</v>
      </c>
      <c r="AJ116" s="145" t="s">
        <v>128</v>
      </c>
      <c r="AK116" s="71">
        <f>AH116</f>
        <v>309</v>
      </c>
      <c r="AL116" s="135">
        <f>AI116</f>
        <v>483</v>
      </c>
      <c r="AM116" s="170"/>
      <c r="AN116" s="170"/>
      <c r="AO116" s="195" t="s">
        <v>126</v>
      </c>
      <c r="AP116" s="125">
        <f>SUM(AP112:AP114)</f>
        <v>309</v>
      </c>
      <c r="AQ116" s="125">
        <f>SUM(AQ112:AQ114)</f>
        <v>483</v>
      </c>
      <c r="AR116" s="145" t="s">
        <v>128</v>
      </c>
      <c r="AS116" s="71">
        <f>AP116</f>
        <v>309</v>
      </c>
      <c r="AT116" s="135">
        <f>AQ116</f>
        <v>483</v>
      </c>
      <c r="AW116" s="195" t="s">
        <v>126</v>
      </c>
      <c r="AX116" s="125">
        <f>SUM(AX112:AX114)</f>
        <v>309</v>
      </c>
      <c r="AY116" s="125">
        <f>SUM(AY112:AY114)</f>
        <v>483</v>
      </c>
      <c r="AZ116" s="145" t="s">
        <v>128</v>
      </c>
      <c r="BA116" s="71">
        <f>AX116</f>
        <v>309</v>
      </c>
      <c r="BB116" s="135">
        <f>AY116</f>
        <v>483</v>
      </c>
      <c r="BE116" s="195" t="s">
        <v>126</v>
      </c>
      <c r="BF116" s="125">
        <f>SUM(BF112:BF114)</f>
        <v>309</v>
      </c>
      <c r="BG116" s="125">
        <f>SUM(BG112:BG114)</f>
        <v>483</v>
      </c>
      <c r="BH116" s="145" t="s">
        <v>128</v>
      </c>
      <c r="BI116" s="71">
        <f>BF116</f>
        <v>309</v>
      </c>
      <c r="BJ116" s="135">
        <f>BG116</f>
        <v>483</v>
      </c>
    </row>
    <row r="117" spans="1:62" x14ac:dyDescent="0.2">
      <c r="A117" s="147"/>
      <c r="B117" s="147"/>
      <c r="C117" s="147"/>
      <c r="D117" s="147"/>
      <c r="F117" s="48"/>
      <c r="G117" s="51"/>
      <c r="H117" s="51"/>
      <c r="I117" s="147"/>
      <c r="J117" s="147"/>
      <c r="K117" s="147"/>
      <c r="L117" s="147"/>
      <c r="O117" s="86"/>
      <c r="P117" s="51"/>
      <c r="Q117" s="147"/>
      <c r="R117" s="147"/>
      <c r="S117" s="147"/>
      <c r="T117" s="147"/>
      <c r="W117" s="51"/>
      <c r="X117" s="51"/>
      <c r="Y117" s="147"/>
      <c r="Z117" s="147"/>
      <c r="AA117" s="147"/>
      <c r="AB117" s="147"/>
      <c r="AE117" s="51"/>
      <c r="AF117" s="51"/>
      <c r="AG117" s="147"/>
      <c r="AH117" s="147"/>
      <c r="AI117" s="147"/>
      <c r="AJ117" s="147"/>
      <c r="AO117" s="147"/>
      <c r="AP117" s="147"/>
      <c r="AQ117" s="147"/>
      <c r="AR117" s="147"/>
      <c r="AW117" s="147"/>
      <c r="AX117" s="147"/>
      <c r="AY117" s="147"/>
      <c r="AZ117" s="147"/>
      <c r="BE117" s="147"/>
      <c r="BF117" s="147"/>
      <c r="BG117" s="147"/>
      <c r="BH117" s="147"/>
    </row>
    <row r="118" spans="1:62" x14ac:dyDescent="0.2">
      <c r="A118" s="147"/>
      <c r="B118" s="147"/>
      <c r="C118" s="147"/>
      <c r="D118" s="152" t="s">
        <v>151</v>
      </c>
      <c r="E118" s="153"/>
      <c r="F118" s="154">
        <f>F100-C100</f>
        <v>0</v>
      </c>
      <c r="G118" s="51"/>
      <c r="H118" s="51"/>
      <c r="I118" s="147"/>
      <c r="J118" s="147"/>
      <c r="K118" s="147"/>
      <c r="L118" s="152" t="s">
        <v>151</v>
      </c>
      <c r="M118" s="153"/>
      <c r="N118" s="154">
        <f>N100-K100</f>
        <v>0</v>
      </c>
      <c r="O118" s="86"/>
      <c r="P118" s="51"/>
      <c r="Q118" s="147"/>
      <c r="R118" s="147"/>
      <c r="S118" s="147"/>
      <c r="T118" s="152" t="s">
        <v>151</v>
      </c>
      <c r="U118" s="153"/>
      <c r="V118" s="154">
        <f>V100-S100</f>
        <v>0</v>
      </c>
      <c r="W118" s="51"/>
      <c r="X118" s="51"/>
      <c r="Y118" s="147"/>
      <c r="Z118" s="147"/>
      <c r="AA118" s="147"/>
      <c r="AB118" s="152" t="s">
        <v>151</v>
      </c>
      <c r="AC118" s="153"/>
      <c r="AD118" s="154">
        <f>AD100-AA100</f>
        <v>0</v>
      </c>
      <c r="AE118" s="51"/>
      <c r="AF118" s="51"/>
      <c r="AG118" s="147"/>
      <c r="AH118" s="147"/>
      <c r="AI118" s="147"/>
      <c r="AJ118" s="152" t="s">
        <v>151</v>
      </c>
      <c r="AK118" s="153"/>
      <c r="AL118" s="154">
        <f>AL100-AI100</f>
        <v>0</v>
      </c>
      <c r="AM118" s="173"/>
      <c r="AN118" s="173"/>
      <c r="AO118" s="147"/>
      <c r="AP118" s="147"/>
      <c r="AQ118" s="147"/>
      <c r="AR118" s="152" t="s">
        <v>151</v>
      </c>
      <c r="AS118" s="153"/>
      <c r="AT118" s="154">
        <f>AT100-AQ100</f>
        <v>0</v>
      </c>
      <c r="AW118" s="147"/>
      <c r="AX118" s="147"/>
      <c r="AY118" s="147"/>
      <c r="AZ118" s="152" t="s">
        <v>151</v>
      </c>
      <c r="BA118" s="153"/>
      <c r="BB118" s="154">
        <f>BB100-AY100</f>
        <v>0</v>
      </c>
      <c r="BE118" s="147"/>
      <c r="BF118" s="147"/>
      <c r="BG118" s="147"/>
      <c r="BH118" s="152" t="s">
        <v>151</v>
      </c>
      <c r="BI118" s="153"/>
      <c r="BJ118" s="154">
        <f>BJ100-BG100</f>
        <v>0</v>
      </c>
    </row>
    <row r="119" spans="1:62" x14ac:dyDescent="0.2">
      <c r="A119" s="195"/>
      <c r="B119" s="125"/>
      <c r="C119" s="125"/>
      <c r="D119" s="155" t="s">
        <v>152</v>
      </c>
      <c r="E119" s="155"/>
      <c r="F119" s="156">
        <f>F116-E116-F106-F95</f>
        <v>0</v>
      </c>
      <c r="G119" s="51"/>
      <c r="H119" s="51"/>
      <c r="I119" s="195"/>
      <c r="J119" s="125"/>
      <c r="K119" s="125"/>
      <c r="L119" s="155" t="s">
        <v>152</v>
      </c>
      <c r="M119" s="155"/>
      <c r="N119" s="156">
        <f>N116-M116-N106-N95</f>
        <v>0</v>
      </c>
      <c r="O119" s="86"/>
      <c r="P119" s="51"/>
      <c r="Q119" s="195"/>
      <c r="R119" s="125"/>
      <c r="S119" s="125"/>
      <c r="T119" s="155" t="s">
        <v>152</v>
      </c>
      <c r="U119" s="155"/>
      <c r="V119" s="156">
        <f>V116-U116-V106-V95</f>
        <v>0</v>
      </c>
      <c r="W119" s="51"/>
      <c r="X119" s="51"/>
      <c r="Y119" s="195"/>
      <c r="Z119" s="125"/>
      <c r="AA119" s="125"/>
      <c r="AB119" s="155" t="s">
        <v>152</v>
      </c>
      <c r="AC119" s="155"/>
      <c r="AD119" s="156">
        <f>AD116-AC116-AD106-AD95</f>
        <v>0</v>
      </c>
      <c r="AE119" s="51"/>
      <c r="AF119" s="51"/>
      <c r="AG119" s="195"/>
      <c r="AH119" s="125"/>
      <c r="AI119" s="125"/>
      <c r="AJ119" s="155" t="s">
        <v>152</v>
      </c>
      <c r="AK119" s="155"/>
      <c r="AL119" s="156">
        <f>AL116-AK116-AL106-AL95</f>
        <v>0</v>
      </c>
      <c r="AM119" s="174"/>
      <c r="AN119" s="174"/>
      <c r="AO119" s="195"/>
      <c r="AP119" s="125"/>
      <c r="AQ119" s="125"/>
      <c r="AR119" s="155" t="s">
        <v>152</v>
      </c>
      <c r="AS119" s="155"/>
      <c r="AT119" s="156">
        <f>AT116-AS116-AT106-AT95</f>
        <v>0</v>
      </c>
      <c r="AW119" s="195"/>
      <c r="AX119" s="125"/>
      <c r="AY119" s="125"/>
      <c r="AZ119" s="155" t="s">
        <v>152</v>
      </c>
      <c r="BA119" s="155"/>
      <c r="BB119" s="156">
        <f>BB116-BA116-BB106-BB95</f>
        <v>0</v>
      </c>
      <c r="BE119" s="195"/>
      <c r="BF119" s="125"/>
      <c r="BG119" s="125"/>
      <c r="BH119" s="155" t="s">
        <v>152</v>
      </c>
      <c r="BI119" s="155"/>
      <c r="BJ119" s="156">
        <f>BJ116-BI116-BJ106-BJ95</f>
        <v>0</v>
      </c>
    </row>
    <row r="120" spans="1:62" x14ac:dyDescent="0.2">
      <c r="A120" s="78"/>
      <c r="B120" s="158"/>
      <c r="C120" s="134"/>
      <c r="D120" s="108"/>
      <c r="E120" s="72"/>
      <c r="F120" s="129"/>
      <c r="G120" s="51"/>
      <c r="H120" s="51"/>
      <c r="I120" s="78"/>
      <c r="J120" s="158"/>
      <c r="K120" s="120"/>
      <c r="L120" s="108"/>
      <c r="M120" s="108"/>
      <c r="N120" s="108"/>
      <c r="O120" s="107"/>
      <c r="P120" s="106"/>
      <c r="Q120" s="146"/>
      <c r="R120" s="158"/>
      <c r="S120" s="120"/>
      <c r="T120" s="108"/>
      <c r="U120" s="72"/>
      <c r="V120" s="72"/>
      <c r="W120" s="51"/>
      <c r="X120" s="51"/>
      <c r="Y120" s="78"/>
      <c r="Z120" s="158"/>
      <c r="AA120" s="120"/>
      <c r="AB120" s="108"/>
      <c r="AC120" s="72"/>
      <c r="AD120" s="72"/>
      <c r="AE120" s="51"/>
      <c r="AF120" s="51"/>
      <c r="AG120" s="146"/>
      <c r="AH120" s="158"/>
      <c r="AI120" s="120"/>
      <c r="AJ120" s="108"/>
      <c r="AK120" s="108"/>
      <c r="AL120" s="108"/>
      <c r="AM120" s="107"/>
      <c r="AN120" s="107"/>
      <c r="AO120" s="146"/>
      <c r="AP120" s="158"/>
      <c r="AQ120" s="120"/>
      <c r="AR120" s="108"/>
      <c r="AS120" s="108"/>
      <c r="AT120" s="108"/>
    </row>
    <row r="121" spans="1:62" x14ac:dyDescent="0.2">
      <c r="A121" s="73"/>
      <c r="B121" s="159"/>
      <c r="C121" s="134"/>
      <c r="D121" s="108"/>
      <c r="E121" s="72"/>
      <c r="F121" s="129"/>
      <c r="G121" s="51"/>
      <c r="H121" s="51"/>
      <c r="I121" s="73"/>
      <c r="J121" s="159"/>
      <c r="K121" s="120"/>
      <c r="L121" s="108"/>
      <c r="M121" s="108"/>
      <c r="N121" s="108"/>
      <c r="O121" s="106"/>
      <c r="P121" s="107"/>
      <c r="Q121" s="80"/>
      <c r="R121" s="159"/>
      <c r="S121" s="120"/>
      <c r="T121" s="108"/>
      <c r="U121" s="108"/>
      <c r="V121" s="72"/>
      <c r="W121" s="51"/>
      <c r="X121" s="51"/>
      <c r="Y121" s="73"/>
      <c r="Z121" s="159"/>
      <c r="AA121" s="120"/>
      <c r="AB121" s="108"/>
      <c r="AC121" s="72"/>
      <c r="AD121" s="72"/>
      <c r="AE121" s="51"/>
      <c r="AF121" s="51"/>
      <c r="AG121" s="80"/>
      <c r="AH121" s="159"/>
      <c r="AI121" s="120"/>
      <c r="AJ121" s="108"/>
      <c r="AK121" s="108"/>
      <c r="AL121" s="108"/>
      <c r="AM121" s="107"/>
      <c r="AN121" s="107"/>
      <c r="AO121" s="80"/>
      <c r="AP121" s="159"/>
      <c r="AQ121" s="120"/>
      <c r="AR121" s="108"/>
      <c r="AS121" s="108"/>
      <c r="AT121" s="108"/>
    </row>
    <row r="122" spans="1:62" x14ac:dyDescent="0.2">
      <c r="A122" s="73"/>
      <c r="B122" s="159"/>
      <c r="C122" s="134"/>
      <c r="D122" s="108"/>
      <c r="E122" s="72"/>
      <c r="F122" s="129"/>
      <c r="G122" s="51"/>
      <c r="H122" s="51"/>
      <c r="I122" s="73"/>
      <c r="J122" s="159"/>
      <c r="K122" s="120"/>
      <c r="L122" s="108"/>
      <c r="M122" s="108"/>
      <c r="N122" s="108"/>
      <c r="O122" s="106"/>
      <c r="P122" s="107"/>
      <c r="Q122" s="80"/>
      <c r="R122" s="159"/>
      <c r="S122" s="120"/>
      <c r="T122" s="108"/>
      <c r="U122" s="108"/>
      <c r="V122" s="72"/>
      <c r="W122" s="51"/>
      <c r="X122" s="51"/>
      <c r="Y122" s="73"/>
      <c r="Z122" s="159"/>
      <c r="AA122" s="120"/>
      <c r="AB122" s="108"/>
      <c r="AC122" s="72"/>
      <c r="AD122" s="72"/>
      <c r="AE122" s="51"/>
      <c r="AF122" s="51"/>
      <c r="AG122" s="80"/>
      <c r="AH122" s="159"/>
      <c r="AI122" s="120"/>
      <c r="AJ122" s="108"/>
      <c r="AK122" s="108"/>
      <c r="AL122" s="108"/>
      <c r="AM122" s="107"/>
      <c r="AN122" s="107"/>
      <c r="AO122" s="80"/>
      <c r="AP122" s="159"/>
      <c r="AQ122" s="120"/>
      <c r="AR122" s="108"/>
      <c r="AS122" s="108"/>
      <c r="AT122" s="108"/>
    </row>
    <row r="123" spans="1:62" x14ac:dyDescent="0.2">
      <c r="A123" s="73"/>
      <c r="B123" s="159"/>
      <c r="C123" s="134"/>
      <c r="D123" s="108"/>
      <c r="E123" s="72"/>
      <c r="F123" s="129"/>
      <c r="G123" s="51"/>
      <c r="H123" s="51"/>
      <c r="I123" s="73"/>
      <c r="J123" s="159"/>
      <c r="K123" s="120"/>
      <c r="L123" s="72"/>
      <c r="M123" s="72"/>
      <c r="N123" s="72"/>
      <c r="O123" s="51"/>
      <c r="P123" s="86"/>
      <c r="Q123" s="73"/>
      <c r="R123" s="159"/>
      <c r="S123" s="120"/>
      <c r="T123" s="108"/>
      <c r="U123" s="108"/>
      <c r="V123" s="72"/>
      <c r="W123" s="51"/>
      <c r="X123" s="51"/>
      <c r="Y123" s="73"/>
      <c r="Z123" s="159"/>
      <c r="AA123" s="120"/>
      <c r="AB123" s="72"/>
      <c r="AC123" s="72"/>
      <c r="AD123" s="72"/>
      <c r="AE123" s="51"/>
      <c r="AF123" s="51"/>
      <c r="AG123" s="80"/>
      <c r="AH123" s="159"/>
      <c r="AI123" s="120"/>
      <c r="AJ123" s="108"/>
      <c r="AK123" s="108"/>
      <c r="AL123" s="108"/>
      <c r="AM123" s="107"/>
      <c r="AN123" s="107"/>
      <c r="AO123" s="80"/>
      <c r="AP123" s="159"/>
      <c r="AQ123" s="120"/>
      <c r="AR123" s="108"/>
      <c r="AS123" s="108"/>
      <c r="AT123" s="108"/>
    </row>
    <row r="124" spans="1:62" ht="54.6" customHeight="1" x14ac:dyDescent="0.2">
      <c r="A124" s="246" t="s">
        <v>68</v>
      </c>
      <c r="B124" s="246"/>
      <c r="C124" s="246"/>
      <c r="D124" s="246"/>
      <c r="E124" s="246"/>
      <c r="F124" s="246"/>
      <c r="G124" s="51"/>
      <c r="H124" s="51"/>
      <c r="I124" s="228" t="s">
        <v>175</v>
      </c>
      <c r="J124" s="228"/>
      <c r="K124" s="228"/>
      <c r="L124" s="228"/>
      <c r="M124" s="228"/>
      <c r="N124" s="228"/>
      <c r="O124" s="70"/>
      <c r="P124" s="70"/>
      <c r="Q124" s="228" t="s">
        <v>190</v>
      </c>
      <c r="R124" s="228"/>
      <c r="S124" s="228"/>
      <c r="T124" s="228"/>
      <c r="U124" s="228"/>
      <c r="V124" s="228"/>
      <c r="W124" s="70"/>
      <c r="X124" s="70"/>
      <c r="Y124" s="228" t="s">
        <v>177</v>
      </c>
      <c r="Z124" s="228"/>
      <c r="AA124" s="228"/>
      <c r="AB124" s="228"/>
      <c r="AC124" s="228"/>
      <c r="AD124" s="228"/>
      <c r="AE124" s="51"/>
      <c r="AF124" s="51"/>
      <c r="AG124" s="228" t="s">
        <v>176</v>
      </c>
      <c r="AH124" s="228"/>
      <c r="AI124" s="228"/>
      <c r="AJ124" s="228"/>
      <c r="AK124" s="228"/>
      <c r="AL124" s="228"/>
      <c r="AM124" s="82"/>
      <c r="AN124" s="82"/>
      <c r="AO124" s="228" t="s">
        <v>180</v>
      </c>
      <c r="AP124" s="228"/>
      <c r="AQ124" s="228"/>
      <c r="AR124" s="228"/>
      <c r="AS124" s="228"/>
      <c r="AT124" s="228"/>
      <c r="AW124" s="228" t="s">
        <v>178</v>
      </c>
      <c r="AX124" s="228"/>
      <c r="AY124" s="228"/>
      <c r="AZ124" s="228"/>
      <c r="BA124" s="228"/>
      <c r="BB124" s="228"/>
      <c r="BE124" s="228" t="s">
        <v>186</v>
      </c>
      <c r="BF124" s="228"/>
      <c r="BG124" s="228"/>
      <c r="BH124" s="228"/>
      <c r="BI124" s="228"/>
      <c r="BJ124" s="228"/>
    </row>
    <row r="125" spans="1:62" x14ac:dyDescent="0.2">
      <c r="A125" s="197"/>
      <c r="B125" s="72"/>
      <c r="C125" s="134"/>
      <c r="D125" s="72"/>
      <c r="E125" s="72"/>
      <c r="F125" s="129"/>
      <c r="G125" s="51"/>
      <c r="H125" s="51"/>
      <c r="I125" s="198"/>
      <c r="J125" s="72"/>
      <c r="K125" s="72"/>
      <c r="L125" s="72"/>
      <c r="M125" s="72"/>
      <c r="N125" s="72"/>
      <c r="O125" s="51"/>
      <c r="P125" s="86"/>
      <c r="Q125" s="108"/>
      <c r="R125" s="79"/>
      <c r="S125" s="108"/>
      <c r="T125" s="108"/>
      <c r="U125" s="108"/>
      <c r="V125" s="72"/>
      <c r="W125" s="51"/>
      <c r="X125" s="51"/>
      <c r="Y125" s="197"/>
      <c r="Z125" s="72"/>
      <c r="AA125" s="108"/>
      <c r="AB125" s="72"/>
      <c r="AC125" s="72"/>
      <c r="AD125" s="72"/>
      <c r="AE125" s="51"/>
      <c r="AF125" s="51"/>
      <c r="AG125" s="73"/>
      <c r="AH125" s="159"/>
      <c r="AI125" s="120"/>
      <c r="AJ125" s="108"/>
      <c r="AK125" s="108"/>
      <c r="AL125" s="72"/>
      <c r="AM125" s="86"/>
      <c r="AN125" s="86"/>
      <c r="AO125" s="73"/>
      <c r="AP125" s="159"/>
      <c r="AQ125" s="120"/>
      <c r="AR125" s="108"/>
      <c r="AS125" s="108"/>
      <c r="AT125" s="72"/>
    </row>
    <row r="126" spans="1:62" x14ac:dyDescent="0.2">
      <c r="A126" s="201"/>
      <c r="B126" s="201"/>
      <c r="C126" s="201" t="s">
        <v>167</v>
      </c>
      <c r="D126" s="201" t="s">
        <v>168</v>
      </c>
      <c r="E126" s="107"/>
      <c r="F126" s="161"/>
      <c r="G126" s="51"/>
      <c r="H126" s="51"/>
      <c r="I126" s="201"/>
      <c r="J126" s="201"/>
      <c r="K126" s="201" t="s">
        <v>167</v>
      </c>
      <c r="L126" s="201" t="s">
        <v>168</v>
      </c>
      <c r="M126" s="106"/>
      <c r="N126" s="51"/>
      <c r="O126" s="86"/>
      <c r="P126" s="51"/>
      <c r="Q126" s="201"/>
      <c r="R126" s="201"/>
      <c r="S126" s="201" t="s">
        <v>167</v>
      </c>
      <c r="T126" s="201" t="s">
        <v>168</v>
      </c>
      <c r="U126" s="106"/>
      <c r="V126" s="51"/>
      <c r="W126" s="51"/>
      <c r="X126" s="51"/>
      <c r="Y126" s="201"/>
      <c r="Z126" s="201"/>
      <c r="AA126" s="201" t="s">
        <v>167</v>
      </c>
      <c r="AB126" s="201" t="s">
        <v>168</v>
      </c>
      <c r="AC126" s="106"/>
      <c r="AD126" s="72"/>
      <c r="AE126" s="51"/>
      <c r="AF126" s="51"/>
      <c r="AG126" s="201"/>
      <c r="AH126" s="201"/>
      <c r="AI126" s="201" t="s">
        <v>167</v>
      </c>
      <c r="AJ126" s="201" t="s">
        <v>168</v>
      </c>
      <c r="AK126" s="106"/>
      <c r="AL126" s="86"/>
      <c r="AM126" s="86"/>
      <c r="AN126" s="86"/>
      <c r="AO126" s="201"/>
      <c r="AP126" s="201"/>
      <c r="AQ126" s="201" t="s">
        <v>167</v>
      </c>
      <c r="AR126" s="201" t="s">
        <v>168</v>
      </c>
      <c r="AS126" s="106"/>
      <c r="AT126" s="86"/>
      <c r="AW126" s="201"/>
      <c r="AX126" s="201"/>
      <c r="AY126" s="201" t="s">
        <v>167</v>
      </c>
      <c r="AZ126" s="201" t="s">
        <v>168</v>
      </c>
      <c r="BE126" s="201"/>
      <c r="BF126" s="201"/>
      <c r="BG126" s="201" t="s">
        <v>167</v>
      </c>
      <c r="BH126" s="201" t="s">
        <v>168</v>
      </c>
    </row>
    <row r="127" spans="1:62" x14ac:dyDescent="0.2">
      <c r="A127" s="202" t="s">
        <v>76</v>
      </c>
      <c r="B127" s="201"/>
      <c r="C127" s="201">
        <f>F19</f>
        <v>155</v>
      </c>
      <c r="D127" s="201">
        <f>F78</f>
        <v>205</v>
      </c>
      <c r="E127" s="107"/>
      <c r="F127" s="161"/>
      <c r="G127" s="51"/>
      <c r="H127" s="51"/>
      <c r="I127" s="202" t="s">
        <v>76</v>
      </c>
      <c r="J127" s="201"/>
      <c r="K127" s="201">
        <f>N19</f>
        <v>200</v>
      </c>
      <c r="L127" s="201">
        <f>N78</f>
        <v>250</v>
      </c>
      <c r="M127" s="106"/>
      <c r="N127" s="51"/>
      <c r="O127" s="86"/>
      <c r="P127" s="51"/>
      <c r="Q127" s="202" t="s">
        <v>76</v>
      </c>
      <c r="R127" s="201"/>
      <c r="S127" s="201">
        <f>V19</f>
        <v>200</v>
      </c>
      <c r="T127" s="201">
        <f>V78</f>
        <v>250</v>
      </c>
      <c r="U127" s="106"/>
      <c r="V127" s="51"/>
      <c r="W127" s="51"/>
      <c r="X127" s="51"/>
      <c r="Y127" s="202" t="s">
        <v>76</v>
      </c>
      <c r="Z127" s="201"/>
      <c r="AA127" s="201">
        <f>AD19</f>
        <v>243</v>
      </c>
      <c r="AB127" s="201">
        <f>AD78</f>
        <v>293</v>
      </c>
      <c r="AC127" s="106"/>
      <c r="AD127" s="51"/>
      <c r="AE127" s="51"/>
      <c r="AF127" s="51"/>
      <c r="AG127" s="202" t="s">
        <v>76</v>
      </c>
      <c r="AH127" s="201"/>
      <c r="AI127" s="201">
        <f>AL19</f>
        <v>289</v>
      </c>
      <c r="AJ127" s="201">
        <f>AL78</f>
        <v>339</v>
      </c>
      <c r="AK127" s="106"/>
      <c r="AL127" s="86"/>
      <c r="AM127" s="86"/>
      <c r="AN127" s="86"/>
      <c r="AO127" s="202" t="s">
        <v>76</v>
      </c>
      <c r="AP127" s="201"/>
      <c r="AQ127" s="201">
        <f>AT19</f>
        <v>200</v>
      </c>
      <c r="AR127" s="201">
        <f>AT78</f>
        <v>250</v>
      </c>
      <c r="AS127" s="106"/>
      <c r="AT127" s="86"/>
      <c r="AW127" s="202" t="s">
        <v>76</v>
      </c>
      <c r="AX127" s="201"/>
      <c r="AY127" s="201">
        <f>BB19</f>
        <v>243</v>
      </c>
      <c r="AZ127" s="201">
        <f>BB78</f>
        <v>293</v>
      </c>
      <c r="BE127" s="202" t="s">
        <v>76</v>
      </c>
      <c r="BF127" s="201"/>
      <c r="BG127" s="201">
        <f>BJ19</f>
        <v>246</v>
      </c>
      <c r="BH127" s="201">
        <f>BJ78</f>
        <v>296</v>
      </c>
    </row>
    <row r="128" spans="1:62" x14ac:dyDescent="0.2">
      <c r="A128" s="202" t="s">
        <v>70</v>
      </c>
      <c r="B128" s="201"/>
      <c r="C128" s="201">
        <f>F11</f>
        <v>0</v>
      </c>
      <c r="D128" s="201">
        <f>F70</f>
        <v>0</v>
      </c>
      <c r="E128" s="107"/>
      <c r="F128" s="161"/>
      <c r="G128" s="51"/>
      <c r="H128" s="51"/>
      <c r="I128" s="202" t="s">
        <v>70</v>
      </c>
      <c r="J128" s="201"/>
      <c r="K128" s="201">
        <f>N11</f>
        <v>45</v>
      </c>
      <c r="L128" s="201">
        <f>N70</f>
        <v>45</v>
      </c>
      <c r="M128" s="106"/>
      <c r="N128" s="51"/>
      <c r="O128" s="86"/>
      <c r="P128" s="51"/>
      <c r="Q128" s="202" t="s">
        <v>70</v>
      </c>
      <c r="R128" s="201"/>
      <c r="S128" s="201">
        <f>V11</f>
        <v>45</v>
      </c>
      <c r="T128" s="201">
        <f>V70</f>
        <v>45</v>
      </c>
      <c r="U128" s="106"/>
      <c r="V128" s="51"/>
      <c r="W128" s="51"/>
      <c r="X128" s="51"/>
      <c r="Y128" s="202" t="s">
        <v>70</v>
      </c>
      <c r="Z128" s="201"/>
      <c r="AA128" s="201">
        <f>AD11</f>
        <v>88</v>
      </c>
      <c r="AB128" s="201">
        <f>AD70</f>
        <v>88</v>
      </c>
      <c r="AC128" s="106"/>
      <c r="AD128" s="51"/>
      <c r="AE128" s="51"/>
      <c r="AF128" s="51"/>
      <c r="AG128" s="202" t="s">
        <v>70</v>
      </c>
      <c r="AH128" s="201"/>
      <c r="AI128" s="201">
        <f>AL11</f>
        <v>134</v>
      </c>
      <c r="AJ128" s="201">
        <f>AL70</f>
        <v>134</v>
      </c>
      <c r="AK128" s="106"/>
      <c r="AL128" s="86"/>
      <c r="AM128" s="86"/>
      <c r="AN128" s="86"/>
      <c r="AO128" s="202" t="s">
        <v>70</v>
      </c>
      <c r="AP128" s="201"/>
      <c r="AQ128" s="201">
        <f>AT11</f>
        <v>45</v>
      </c>
      <c r="AR128" s="201">
        <f>AT70</f>
        <v>45</v>
      </c>
      <c r="AS128" s="106"/>
      <c r="AT128" s="86"/>
      <c r="AW128" s="202" t="s">
        <v>70</v>
      </c>
      <c r="AX128" s="201"/>
      <c r="AY128" s="201">
        <f>BB11</f>
        <v>88</v>
      </c>
      <c r="AZ128" s="201">
        <f>BB70</f>
        <v>88</v>
      </c>
      <c r="BE128" s="202" t="s">
        <v>70</v>
      </c>
      <c r="BF128" s="201"/>
      <c r="BG128" s="201">
        <f>BJ11</f>
        <v>91</v>
      </c>
      <c r="BH128" s="201">
        <f>BJ70</f>
        <v>91</v>
      </c>
    </row>
    <row r="129" spans="1:60" x14ac:dyDescent="0.2">
      <c r="A129" s="202" t="s">
        <v>158</v>
      </c>
      <c r="B129" s="201"/>
      <c r="C129" s="201">
        <f>C34</f>
        <v>-30</v>
      </c>
      <c r="D129" s="201">
        <f>C93</f>
        <v>-30</v>
      </c>
      <c r="E129" s="107"/>
      <c r="F129" s="161"/>
      <c r="G129" s="51"/>
      <c r="H129" s="51"/>
      <c r="I129" s="202" t="s">
        <v>158</v>
      </c>
      <c r="J129" s="201"/>
      <c r="K129" s="201">
        <f>K34</f>
        <v>-30</v>
      </c>
      <c r="L129" s="201">
        <f>K93</f>
        <v>-45</v>
      </c>
      <c r="M129" s="106"/>
      <c r="N129" s="51"/>
      <c r="O129" s="86"/>
      <c r="P129" s="51"/>
      <c r="Q129" s="202" t="s">
        <v>158</v>
      </c>
      <c r="R129" s="201"/>
      <c r="S129" s="201">
        <f>S34</f>
        <v>-30</v>
      </c>
      <c r="T129" s="201">
        <f>S93</f>
        <v>-45</v>
      </c>
      <c r="U129" s="106"/>
      <c r="V129" s="51"/>
      <c r="W129" s="51"/>
      <c r="X129" s="51"/>
      <c r="Y129" s="202" t="s">
        <v>158</v>
      </c>
      <c r="Z129" s="201"/>
      <c r="AA129" s="201">
        <f>AA34</f>
        <v>-30</v>
      </c>
      <c r="AB129" s="201">
        <f>AA93</f>
        <v>-60</v>
      </c>
      <c r="AC129" s="106"/>
      <c r="AD129" s="51"/>
      <c r="AE129" s="51"/>
      <c r="AF129" s="51"/>
      <c r="AG129" s="202" t="s">
        <v>158</v>
      </c>
      <c r="AH129" s="201"/>
      <c r="AI129" s="201">
        <f>AI34</f>
        <v>-30</v>
      </c>
      <c r="AJ129" s="201">
        <f>AI93</f>
        <v>-75</v>
      </c>
      <c r="AK129" s="106"/>
      <c r="AL129" s="86"/>
      <c r="AM129" s="86"/>
      <c r="AN129" s="86"/>
      <c r="AO129" s="202" t="s">
        <v>158</v>
      </c>
      <c r="AP129" s="201"/>
      <c r="AQ129" s="201">
        <f>AQ34</f>
        <v>-30</v>
      </c>
      <c r="AR129" s="201">
        <f>AQ93</f>
        <v>-45</v>
      </c>
      <c r="AS129" s="106"/>
      <c r="AT129" s="86"/>
      <c r="AW129" s="202" t="s">
        <v>158</v>
      </c>
      <c r="AX129" s="201"/>
      <c r="AY129" s="201">
        <f>AY34</f>
        <v>-30</v>
      </c>
      <c r="AZ129" s="201">
        <f>AY93</f>
        <v>-60</v>
      </c>
      <c r="BE129" s="202" t="s">
        <v>158</v>
      </c>
      <c r="BF129" s="201"/>
      <c r="BG129" s="201">
        <f>BG34</f>
        <v>-30</v>
      </c>
      <c r="BH129" s="201">
        <f>BG93</f>
        <v>-60</v>
      </c>
    </row>
    <row r="130" spans="1:60" x14ac:dyDescent="0.2">
      <c r="A130" s="202" t="s">
        <v>169</v>
      </c>
      <c r="B130" s="201"/>
      <c r="C130" s="201">
        <f>C47</f>
        <v>0</v>
      </c>
      <c r="D130" s="201">
        <f>C106</f>
        <v>0</v>
      </c>
      <c r="E130" s="107"/>
      <c r="F130" s="161"/>
      <c r="G130" s="51"/>
      <c r="H130" s="51"/>
      <c r="I130" s="202" t="s">
        <v>169</v>
      </c>
      <c r="J130" s="201"/>
      <c r="K130" s="201">
        <f>K47</f>
        <v>0</v>
      </c>
      <c r="L130" s="201">
        <f>K106</f>
        <v>0</v>
      </c>
      <c r="M130" s="106"/>
      <c r="N130" s="51"/>
      <c r="O130" s="86"/>
      <c r="P130" s="51"/>
      <c r="Q130" s="202" t="s">
        <v>169</v>
      </c>
      <c r="R130" s="201"/>
      <c r="S130" s="201">
        <f>S47</f>
        <v>43</v>
      </c>
      <c r="T130" s="201">
        <f>S106</f>
        <v>43</v>
      </c>
      <c r="U130" s="106"/>
      <c r="V130" s="51"/>
      <c r="W130" s="51"/>
      <c r="X130" s="51"/>
      <c r="Y130" s="202" t="s">
        <v>169</v>
      </c>
      <c r="Z130" s="201"/>
      <c r="AA130" s="201">
        <f>AA47</f>
        <v>0</v>
      </c>
      <c r="AB130" s="201">
        <f>AA106</f>
        <v>0</v>
      </c>
      <c r="AC130" s="106"/>
      <c r="AD130" s="51"/>
      <c r="AE130" s="51"/>
      <c r="AF130" s="51"/>
      <c r="AG130" s="202" t="s">
        <v>169</v>
      </c>
      <c r="AH130" s="201"/>
      <c r="AI130" s="201">
        <f>AI47</f>
        <v>0</v>
      </c>
      <c r="AJ130" s="201">
        <f>AI106</f>
        <v>0</v>
      </c>
      <c r="AK130" s="106"/>
      <c r="AL130" s="86"/>
      <c r="AM130" s="86"/>
      <c r="AN130" s="86"/>
      <c r="AO130" s="202" t="s">
        <v>169</v>
      </c>
      <c r="AP130" s="201"/>
      <c r="AQ130" s="201">
        <f>AQ47</f>
        <v>89</v>
      </c>
      <c r="AR130" s="201">
        <f>AQ106</f>
        <v>89</v>
      </c>
      <c r="AS130" s="106"/>
      <c r="AT130" s="86"/>
      <c r="AW130" s="202" t="s">
        <v>169</v>
      </c>
      <c r="AX130" s="201"/>
      <c r="AY130" s="201">
        <f>AY47</f>
        <v>46</v>
      </c>
      <c r="AZ130" s="201">
        <f>AY106</f>
        <v>46</v>
      </c>
      <c r="BE130" s="202" t="s">
        <v>169</v>
      </c>
      <c r="BF130" s="201"/>
      <c r="BG130" s="201">
        <f>BG47</f>
        <v>43</v>
      </c>
      <c r="BH130" s="201">
        <f>BG106</f>
        <v>43</v>
      </c>
    </row>
    <row r="131" spans="1:60" x14ac:dyDescent="0.2">
      <c r="A131" s="202" t="s">
        <v>170</v>
      </c>
      <c r="B131" s="201"/>
      <c r="C131" s="201">
        <f>C48</f>
        <v>0</v>
      </c>
      <c r="D131" s="201">
        <f>C107</f>
        <v>0</v>
      </c>
      <c r="E131" s="107"/>
      <c r="F131" s="161"/>
      <c r="G131" s="51"/>
      <c r="H131" s="51"/>
      <c r="I131" s="202" t="s">
        <v>170</v>
      </c>
      <c r="J131" s="201"/>
      <c r="K131" s="201">
        <f>K48</f>
        <v>0</v>
      </c>
      <c r="L131" s="201">
        <f>K107</f>
        <v>0</v>
      </c>
      <c r="M131" s="106"/>
      <c r="N131" s="51"/>
      <c r="O131" s="86"/>
      <c r="P131" s="51"/>
      <c r="Q131" s="202" t="s">
        <v>170</v>
      </c>
      <c r="R131" s="201"/>
      <c r="S131" s="201">
        <f>S48</f>
        <v>0</v>
      </c>
      <c r="T131" s="201">
        <f>S107</f>
        <v>-15</v>
      </c>
      <c r="U131" s="106"/>
      <c r="V131" s="51"/>
      <c r="W131" s="51"/>
      <c r="X131" s="51"/>
      <c r="Y131" s="202" t="s">
        <v>170</v>
      </c>
      <c r="Z131" s="201"/>
      <c r="AA131" s="201">
        <f>AA48</f>
        <v>0</v>
      </c>
      <c r="AB131" s="201">
        <f>AA107</f>
        <v>0</v>
      </c>
      <c r="AC131" s="106"/>
      <c r="AD131" s="51"/>
      <c r="AE131" s="51"/>
      <c r="AF131" s="51"/>
      <c r="AG131" s="202" t="s">
        <v>170</v>
      </c>
      <c r="AH131" s="201"/>
      <c r="AI131" s="201">
        <f>AI48</f>
        <v>0</v>
      </c>
      <c r="AJ131" s="201">
        <f>AI107</f>
        <v>0</v>
      </c>
      <c r="AK131" s="106"/>
      <c r="AL131" s="86"/>
      <c r="AM131" s="86"/>
      <c r="AN131" s="86"/>
      <c r="AO131" s="202" t="s">
        <v>170</v>
      </c>
      <c r="AP131" s="201"/>
      <c r="AQ131" s="201">
        <f>AQ48</f>
        <v>0</v>
      </c>
      <c r="AR131" s="201">
        <f>AQ107</f>
        <v>-30</v>
      </c>
      <c r="AS131" s="106"/>
      <c r="AT131" s="86"/>
      <c r="AW131" s="202" t="s">
        <v>170</v>
      </c>
      <c r="AX131" s="201"/>
      <c r="AY131" s="201">
        <f>AY48</f>
        <v>0</v>
      </c>
      <c r="AZ131" s="201">
        <f>AY107</f>
        <v>-15</v>
      </c>
      <c r="BE131" s="202" t="s">
        <v>170</v>
      </c>
      <c r="BF131" s="201"/>
      <c r="BG131" s="201">
        <f>BG48</f>
        <v>0</v>
      </c>
      <c r="BH131" s="201">
        <f>BG107</f>
        <v>-15</v>
      </c>
    </row>
    <row r="132" spans="1:60" x14ac:dyDescent="0.2">
      <c r="A132" s="202"/>
      <c r="B132" s="201" t="s">
        <v>166</v>
      </c>
      <c r="C132" s="201" t="s">
        <v>84</v>
      </c>
      <c r="D132" s="201" t="s">
        <v>85</v>
      </c>
      <c r="E132" s="49"/>
      <c r="F132" s="179"/>
      <c r="H132" s="51"/>
      <c r="I132" s="202"/>
      <c r="J132" s="201" t="s">
        <v>166</v>
      </c>
      <c r="K132" s="201" t="s">
        <v>84</v>
      </c>
      <c r="L132" s="201" t="s">
        <v>85</v>
      </c>
      <c r="M132" s="106"/>
      <c r="N132" s="51"/>
      <c r="O132" s="86"/>
      <c r="P132" s="51"/>
      <c r="Q132" s="202"/>
      <c r="R132" s="201" t="s">
        <v>166</v>
      </c>
      <c r="S132" s="201" t="s">
        <v>84</v>
      </c>
      <c r="T132" s="201" t="s">
        <v>85</v>
      </c>
      <c r="U132" s="106"/>
      <c r="V132" s="51"/>
      <c r="W132" s="51"/>
      <c r="X132" s="51"/>
      <c r="Y132" s="202"/>
      <c r="Z132" s="201" t="s">
        <v>166</v>
      </c>
      <c r="AA132" s="201" t="s">
        <v>84</v>
      </c>
      <c r="AB132" s="201" t="s">
        <v>85</v>
      </c>
      <c r="AC132" s="106"/>
      <c r="AD132" s="51"/>
      <c r="AE132" s="51"/>
      <c r="AF132" s="51"/>
      <c r="AG132" s="202"/>
      <c r="AH132" s="201" t="s">
        <v>166</v>
      </c>
      <c r="AI132" s="201" t="s">
        <v>84</v>
      </c>
      <c r="AJ132" s="201" t="s">
        <v>85</v>
      </c>
      <c r="AK132" s="106"/>
      <c r="AL132" s="86"/>
      <c r="AM132" s="86"/>
      <c r="AN132" s="86"/>
      <c r="AO132" s="202"/>
      <c r="AP132" s="201" t="s">
        <v>166</v>
      </c>
      <c r="AQ132" s="201" t="s">
        <v>84</v>
      </c>
      <c r="AR132" s="201" t="s">
        <v>85</v>
      </c>
      <c r="AS132" s="106"/>
      <c r="AT132" s="86"/>
      <c r="AW132" s="202"/>
      <c r="AX132" s="201" t="s">
        <v>166</v>
      </c>
      <c r="AY132" s="201" t="s">
        <v>84</v>
      </c>
      <c r="AZ132" s="201" t="s">
        <v>85</v>
      </c>
      <c r="BE132" s="202"/>
      <c r="BF132" s="201" t="s">
        <v>166</v>
      </c>
      <c r="BG132" s="201" t="s">
        <v>84</v>
      </c>
      <c r="BH132" s="201" t="s">
        <v>85</v>
      </c>
    </row>
    <row r="133" spans="1:60" x14ac:dyDescent="0.2">
      <c r="A133" s="202" t="s">
        <v>77</v>
      </c>
      <c r="B133" s="201">
        <f>B53</f>
        <v>90</v>
      </c>
      <c r="C133" s="201">
        <f t="shared" ref="C133:D133" si="0">B112</f>
        <v>60</v>
      </c>
      <c r="D133" s="201">
        <f t="shared" si="0"/>
        <v>30</v>
      </c>
      <c r="E133" s="49"/>
      <c r="F133" s="179"/>
      <c r="H133" s="51"/>
      <c r="I133" s="202" t="s">
        <v>77</v>
      </c>
      <c r="J133" s="201">
        <f>J53</f>
        <v>90</v>
      </c>
      <c r="K133" s="201">
        <f t="shared" ref="K133" si="1">J112</f>
        <v>105</v>
      </c>
      <c r="L133" s="201">
        <f t="shared" ref="L133" si="2">K112</f>
        <v>105</v>
      </c>
      <c r="M133" s="106"/>
      <c r="N133" s="51"/>
      <c r="O133" s="86"/>
      <c r="P133" s="51"/>
      <c r="Q133" s="202" t="s">
        <v>77</v>
      </c>
      <c r="R133" s="201">
        <f>R53</f>
        <v>90</v>
      </c>
      <c r="S133" s="201">
        <f t="shared" ref="S133" si="3">R112</f>
        <v>105</v>
      </c>
      <c r="T133" s="201">
        <f t="shared" ref="T133" si="4">S112</f>
        <v>105</v>
      </c>
      <c r="U133" s="106"/>
      <c r="V133" s="51"/>
      <c r="W133" s="51"/>
      <c r="X133" s="51"/>
      <c r="Y133" s="202" t="s">
        <v>77</v>
      </c>
      <c r="Z133" s="201">
        <f>Z53</f>
        <v>90</v>
      </c>
      <c r="AA133" s="201">
        <f t="shared" ref="AA133" si="5">Z112</f>
        <v>148</v>
      </c>
      <c r="AB133" s="201">
        <f t="shared" ref="AB133" si="6">AA112</f>
        <v>176</v>
      </c>
      <c r="AC133" s="106"/>
      <c r="AD133" s="51"/>
      <c r="AE133" s="51"/>
      <c r="AF133" s="51"/>
      <c r="AG133" s="202" t="s">
        <v>77</v>
      </c>
      <c r="AH133" s="201">
        <f>AH53</f>
        <v>90</v>
      </c>
      <c r="AI133" s="201">
        <f t="shared" ref="AI133" si="7">AH112</f>
        <v>194</v>
      </c>
      <c r="AJ133" s="201">
        <f t="shared" ref="AJ133" si="8">AI112</f>
        <v>253</v>
      </c>
      <c r="AK133" s="106"/>
      <c r="AL133" s="51"/>
      <c r="AM133" s="86"/>
      <c r="AN133" s="86"/>
      <c r="AO133" s="202" t="s">
        <v>77</v>
      </c>
      <c r="AP133" s="201">
        <f>AP53</f>
        <v>90</v>
      </c>
      <c r="AQ133" s="201">
        <f t="shared" ref="AQ133" si="9">AP112</f>
        <v>105</v>
      </c>
      <c r="AR133" s="201">
        <f t="shared" ref="AR133" si="10">AQ112</f>
        <v>105</v>
      </c>
      <c r="AS133" s="106"/>
      <c r="AT133" s="51"/>
      <c r="AW133" s="202" t="s">
        <v>77</v>
      </c>
      <c r="AX133" s="201">
        <f>AX53</f>
        <v>90</v>
      </c>
      <c r="AY133" s="201">
        <f t="shared" ref="AY133" si="11">AX112</f>
        <v>148</v>
      </c>
      <c r="AZ133" s="201">
        <f t="shared" ref="AZ133" si="12">AY112</f>
        <v>176</v>
      </c>
      <c r="BE133" s="202" t="s">
        <v>77</v>
      </c>
      <c r="BF133" s="201">
        <f>BF53</f>
        <v>90</v>
      </c>
      <c r="BG133" s="201">
        <f t="shared" ref="BG133" si="13">BF112</f>
        <v>151</v>
      </c>
      <c r="BH133" s="201">
        <f t="shared" ref="BH133" si="14">BG112</f>
        <v>182</v>
      </c>
    </row>
    <row r="134" spans="1:60" x14ac:dyDescent="0.2">
      <c r="A134" s="202" t="s">
        <v>78</v>
      </c>
      <c r="B134" s="201">
        <f>B54</f>
        <v>0</v>
      </c>
      <c r="C134" s="201">
        <f>B113</f>
        <v>0</v>
      </c>
      <c r="D134" s="201">
        <f>C113</f>
        <v>0</v>
      </c>
      <c r="E134" s="49"/>
      <c r="F134" s="179"/>
      <c r="H134" s="51"/>
      <c r="I134" s="202" t="s">
        <v>78</v>
      </c>
      <c r="J134" s="201">
        <f>J54</f>
        <v>0</v>
      </c>
      <c r="K134" s="201">
        <f>J113</f>
        <v>0</v>
      </c>
      <c r="L134" s="201">
        <f>K113</f>
        <v>0</v>
      </c>
      <c r="M134" s="106"/>
      <c r="N134" s="51"/>
      <c r="O134" s="86"/>
      <c r="P134" s="51"/>
      <c r="Q134" s="202" t="s">
        <v>78</v>
      </c>
      <c r="R134" s="201">
        <f>R54</f>
        <v>0</v>
      </c>
      <c r="S134" s="201">
        <f>R113</f>
        <v>43</v>
      </c>
      <c r="T134" s="201">
        <f>S113</f>
        <v>71</v>
      </c>
      <c r="U134" s="106"/>
      <c r="V134" s="51"/>
      <c r="W134" s="51"/>
      <c r="X134" s="51"/>
      <c r="Y134" s="202" t="s">
        <v>78</v>
      </c>
      <c r="Z134" s="201">
        <f>Z54</f>
        <v>0</v>
      </c>
      <c r="AA134" s="201">
        <f>Z113</f>
        <v>0</v>
      </c>
      <c r="AB134" s="201">
        <f>AA113</f>
        <v>0</v>
      </c>
      <c r="AC134" s="106"/>
      <c r="AD134" s="51"/>
      <c r="AE134" s="51"/>
      <c r="AF134" s="51"/>
      <c r="AG134" s="202" t="s">
        <v>78</v>
      </c>
      <c r="AH134" s="201">
        <f>AH54</f>
        <v>0</v>
      </c>
      <c r="AI134" s="201">
        <f>AH113</f>
        <v>0</v>
      </c>
      <c r="AJ134" s="201">
        <f>AI113</f>
        <v>0</v>
      </c>
      <c r="AK134" s="106"/>
      <c r="AL134" s="51"/>
      <c r="AM134" s="86"/>
      <c r="AN134" s="86"/>
      <c r="AO134" s="202" t="s">
        <v>78</v>
      </c>
      <c r="AP134" s="201">
        <f>AP54</f>
        <v>0</v>
      </c>
      <c r="AQ134" s="201">
        <f>AP113</f>
        <v>89</v>
      </c>
      <c r="AR134" s="201">
        <f>AQ113</f>
        <v>148</v>
      </c>
      <c r="AS134" s="106"/>
      <c r="AT134" s="51"/>
      <c r="AW134" s="202" t="s">
        <v>78</v>
      </c>
      <c r="AX134" s="201">
        <f>AX54</f>
        <v>0</v>
      </c>
      <c r="AY134" s="201">
        <f>AX113</f>
        <v>46</v>
      </c>
      <c r="AZ134" s="201">
        <f>AY113</f>
        <v>77</v>
      </c>
      <c r="BE134" s="202" t="s">
        <v>78</v>
      </c>
      <c r="BF134" s="201">
        <f>BF54</f>
        <v>0</v>
      </c>
      <c r="BG134" s="201">
        <f>BF113</f>
        <v>43</v>
      </c>
      <c r="BH134" s="201">
        <f>BG113</f>
        <v>71</v>
      </c>
    </row>
    <row r="135" spans="1:60" x14ac:dyDescent="0.2">
      <c r="A135" s="202" t="s">
        <v>154</v>
      </c>
      <c r="B135" s="201">
        <f>B55</f>
        <v>50</v>
      </c>
      <c r="C135" s="201">
        <f>B114</f>
        <v>115</v>
      </c>
      <c r="D135" s="201">
        <f>C114</f>
        <v>230</v>
      </c>
      <c r="E135" s="49"/>
      <c r="F135" s="179"/>
      <c r="H135" s="51"/>
      <c r="I135" s="202" t="s">
        <v>154</v>
      </c>
      <c r="J135" s="201">
        <f>J55</f>
        <v>50</v>
      </c>
      <c r="K135" s="201">
        <f>J114</f>
        <v>115</v>
      </c>
      <c r="L135" s="201">
        <f>K114</f>
        <v>230</v>
      </c>
      <c r="M135" s="106"/>
      <c r="N135" s="51"/>
      <c r="O135" s="86"/>
      <c r="P135" s="51"/>
      <c r="Q135" s="202" t="s">
        <v>154</v>
      </c>
      <c r="R135" s="201">
        <f>R55</f>
        <v>50</v>
      </c>
      <c r="S135" s="201">
        <f>R114</f>
        <v>115</v>
      </c>
      <c r="T135" s="201">
        <f>S114</f>
        <v>230</v>
      </c>
      <c r="U135" s="106"/>
      <c r="V135" s="51"/>
      <c r="W135" s="51"/>
      <c r="X135" s="51"/>
      <c r="Y135" s="202" t="s">
        <v>154</v>
      </c>
      <c r="Z135" s="201">
        <f>Z55</f>
        <v>50</v>
      </c>
      <c r="AA135" s="201">
        <f>Z114</f>
        <v>115</v>
      </c>
      <c r="AB135" s="201">
        <f>AA114</f>
        <v>230</v>
      </c>
      <c r="AC135" s="106"/>
      <c r="AD135" s="51"/>
      <c r="AE135" s="51"/>
      <c r="AF135" s="51"/>
      <c r="AG135" s="202" t="s">
        <v>154</v>
      </c>
      <c r="AH135" s="201">
        <f>AH55</f>
        <v>50</v>
      </c>
      <c r="AI135" s="201">
        <f>AH114</f>
        <v>115</v>
      </c>
      <c r="AJ135" s="201">
        <f>AI114</f>
        <v>230</v>
      </c>
      <c r="AK135" s="106"/>
      <c r="AL135" s="51"/>
      <c r="AM135" s="86"/>
      <c r="AN135" s="86"/>
      <c r="AO135" s="202" t="s">
        <v>154</v>
      </c>
      <c r="AP135" s="201">
        <f>AP55</f>
        <v>50</v>
      </c>
      <c r="AQ135" s="201">
        <f>AP114</f>
        <v>115</v>
      </c>
      <c r="AR135" s="201">
        <f>AQ114</f>
        <v>230</v>
      </c>
      <c r="AS135" s="106"/>
      <c r="AT135" s="51"/>
      <c r="AW135" s="202" t="s">
        <v>154</v>
      </c>
      <c r="AX135" s="201">
        <f>AX55</f>
        <v>50</v>
      </c>
      <c r="AY135" s="201">
        <f>AX114</f>
        <v>115</v>
      </c>
      <c r="AZ135" s="201">
        <f>AY114</f>
        <v>230</v>
      </c>
      <c r="BE135" s="202" t="s">
        <v>154</v>
      </c>
      <c r="BF135" s="201">
        <f>BF55</f>
        <v>50</v>
      </c>
      <c r="BG135" s="201">
        <f>BF114</f>
        <v>115</v>
      </c>
      <c r="BH135" s="201">
        <f>BG114</f>
        <v>230</v>
      </c>
    </row>
    <row r="136" spans="1:60" x14ac:dyDescent="0.2">
      <c r="A136" s="202" t="s">
        <v>83</v>
      </c>
      <c r="B136" s="201">
        <f>E55</f>
        <v>140</v>
      </c>
      <c r="C136" s="201">
        <f>E114</f>
        <v>175</v>
      </c>
      <c r="D136" s="201">
        <f>F114</f>
        <v>260</v>
      </c>
      <c r="H136" s="51"/>
      <c r="I136" s="202" t="s">
        <v>83</v>
      </c>
      <c r="J136" s="201">
        <f>M55</f>
        <v>140</v>
      </c>
      <c r="K136" s="201">
        <f>M114</f>
        <v>220</v>
      </c>
      <c r="L136" s="201">
        <f>N114</f>
        <v>335</v>
      </c>
      <c r="M136" s="106"/>
      <c r="N136" s="51"/>
      <c r="O136" s="86"/>
      <c r="P136" s="51"/>
      <c r="Q136" s="202" t="s">
        <v>83</v>
      </c>
      <c r="R136" s="201">
        <f>U55</f>
        <v>140</v>
      </c>
      <c r="S136" s="201">
        <f>U114</f>
        <v>263</v>
      </c>
      <c r="T136" s="201">
        <f>V114</f>
        <v>406</v>
      </c>
      <c r="U136" s="106"/>
      <c r="V136" s="51"/>
      <c r="W136" s="51"/>
      <c r="X136" s="51"/>
      <c r="Y136" s="202" t="s">
        <v>83</v>
      </c>
      <c r="Z136" s="201">
        <f>AC55</f>
        <v>140</v>
      </c>
      <c r="AA136" s="201">
        <f>AC114</f>
        <v>263</v>
      </c>
      <c r="AB136" s="201">
        <f>AD114</f>
        <v>406</v>
      </c>
      <c r="AC136" s="106"/>
      <c r="AD136" s="51"/>
      <c r="AE136" s="51"/>
      <c r="AF136" s="51"/>
      <c r="AG136" s="202" t="s">
        <v>83</v>
      </c>
      <c r="AH136" s="201">
        <f>AK55</f>
        <v>140</v>
      </c>
      <c r="AI136" s="201">
        <f>AK114</f>
        <v>309</v>
      </c>
      <c r="AJ136" s="201">
        <f>AL114</f>
        <v>483</v>
      </c>
      <c r="AK136" s="106"/>
      <c r="AL136" s="51"/>
      <c r="AM136" s="86"/>
      <c r="AN136" s="86"/>
      <c r="AO136" s="202" t="s">
        <v>83</v>
      </c>
      <c r="AP136" s="201">
        <f>AS55</f>
        <v>140</v>
      </c>
      <c r="AQ136" s="201">
        <f>AS114</f>
        <v>309</v>
      </c>
      <c r="AR136" s="201">
        <f>AT114</f>
        <v>483</v>
      </c>
      <c r="AS136" s="106"/>
      <c r="AT136" s="51"/>
      <c r="AW136" s="202" t="s">
        <v>83</v>
      </c>
      <c r="AX136" s="201">
        <f>BA55</f>
        <v>140</v>
      </c>
      <c r="AY136" s="201">
        <f>BA114</f>
        <v>309</v>
      </c>
      <c r="AZ136" s="201">
        <f>BB114</f>
        <v>483</v>
      </c>
      <c r="BE136" s="202" t="s">
        <v>83</v>
      </c>
      <c r="BF136" s="201">
        <f>BI55</f>
        <v>140</v>
      </c>
      <c r="BG136" s="201">
        <f>BI114</f>
        <v>309</v>
      </c>
      <c r="BH136" s="201">
        <f>BJ114</f>
        <v>483</v>
      </c>
    </row>
    <row r="137" spans="1:60" x14ac:dyDescent="0.2">
      <c r="C137" s="48"/>
      <c r="H137" s="51"/>
      <c r="M137" s="106"/>
      <c r="N137" s="51"/>
      <c r="O137" s="86"/>
      <c r="P137" s="51"/>
      <c r="AM137" s="48"/>
      <c r="AN137" s="48"/>
    </row>
    <row r="138" spans="1:60" x14ac:dyDescent="0.2">
      <c r="H138" s="51"/>
      <c r="M138" s="106"/>
      <c r="N138" s="51"/>
      <c r="O138" s="86"/>
      <c r="P138" s="51"/>
      <c r="AM138" s="48"/>
      <c r="AN138" s="48"/>
    </row>
    <row r="149" spans="17:33" ht="13.5" thickBot="1" x14ac:dyDescent="0.25">
      <c r="Q149" s="49"/>
    </row>
    <row r="150" spans="17:33" x14ac:dyDescent="0.2">
      <c r="Y150" s="65"/>
      <c r="Z150" s="66" t="s">
        <v>108</v>
      </c>
      <c r="AA150" s="66" t="s">
        <v>109</v>
      </c>
      <c r="AB150" s="66" t="s">
        <v>110</v>
      </c>
      <c r="AC150" s="121"/>
      <c r="AD150" s="242" t="s">
        <v>107</v>
      </c>
    </row>
    <row r="151" spans="17:33" x14ac:dyDescent="0.2">
      <c r="Y151" s="26" t="s">
        <v>104</v>
      </c>
      <c r="Z151" s="16">
        <v>50</v>
      </c>
      <c r="AA151" s="16">
        <v>50</v>
      </c>
      <c r="AB151" s="16">
        <v>50</v>
      </c>
      <c r="AC151" s="122"/>
      <c r="AD151" s="243"/>
    </row>
    <row r="152" spans="17:33" x14ac:dyDescent="0.2">
      <c r="Y152" s="26" t="s">
        <v>105</v>
      </c>
      <c r="Z152" s="16">
        <v>1.06</v>
      </c>
      <c r="AA152" s="16">
        <v>1.06</v>
      </c>
      <c r="AB152" s="16">
        <v>1.06</v>
      </c>
      <c r="AC152" s="123"/>
      <c r="AD152" s="244"/>
      <c r="AG152" s="51"/>
    </row>
    <row r="153" spans="17:33" ht="13.5" thickBot="1" x14ac:dyDescent="0.25">
      <c r="Y153" s="67" t="s">
        <v>106</v>
      </c>
      <c r="Z153" s="68">
        <f>Z151/Z152^1</f>
        <v>47.169811320754718</v>
      </c>
      <c r="AA153" s="68">
        <f>AA151/AA152^2</f>
        <v>44.499822000711994</v>
      </c>
      <c r="AB153" s="68">
        <f>AB151/AB152^3</f>
        <v>41.980964151615083</v>
      </c>
      <c r="AC153" s="124"/>
      <c r="AD153" s="69">
        <f>AB153+AA153+Z153</f>
        <v>133.6505974730818</v>
      </c>
    </row>
  </sheetData>
  <mergeCells count="305">
    <mergeCell ref="BE124:BJ124"/>
    <mergeCell ref="BE98:BJ98"/>
    <mergeCell ref="BE99:BG99"/>
    <mergeCell ref="BH99:BJ99"/>
    <mergeCell ref="BE104:BJ104"/>
    <mergeCell ref="BE105:BG105"/>
    <mergeCell ref="BH105:BJ105"/>
    <mergeCell ref="BE110:BJ110"/>
    <mergeCell ref="BE111:BG111"/>
    <mergeCell ref="BH111:BJ111"/>
    <mergeCell ref="BE63:BJ63"/>
    <mergeCell ref="BE66:BJ66"/>
    <mergeCell ref="BE67:BG67"/>
    <mergeCell ref="BH67:BJ67"/>
    <mergeCell ref="BE77:BG77"/>
    <mergeCell ref="BH77:BJ77"/>
    <mergeCell ref="BE88:BJ88"/>
    <mergeCell ref="BE89:BG89"/>
    <mergeCell ref="BH89:BJ89"/>
    <mergeCell ref="BE39:BJ39"/>
    <mergeCell ref="BE40:BG40"/>
    <mergeCell ref="BH40:BJ40"/>
    <mergeCell ref="BE45:BJ45"/>
    <mergeCell ref="BE46:BG46"/>
    <mergeCell ref="BH46:BJ46"/>
    <mergeCell ref="BE51:BJ51"/>
    <mergeCell ref="BE52:BG52"/>
    <mergeCell ref="BH52:BJ52"/>
    <mergeCell ref="BE2:BJ2"/>
    <mergeCell ref="BE4:BJ4"/>
    <mergeCell ref="BE7:BJ7"/>
    <mergeCell ref="BE8:BG8"/>
    <mergeCell ref="BH8:BJ8"/>
    <mergeCell ref="BE18:BG18"/>
    <mergeCell ref="BH18:BJ18"/>
    <mergeCell ref="BE29:BJ29"/>
    <mergeCell ref="BE30:BG30"/>
    <mergeCell ref="BH30:BJ30"/>
    <mergeCell ref="AW124:BB124"/>
    <mergeCell ref="AW98:BB98"/>
    <mergeCell ref="AW99:AY99"/>
    <mergeCell ref="AZ99:BB99"/>
    <mergeCell ref="AW104:BB104"/>
    <mergeCell ref="AW105:AY105"/>
    <mergeCell ref="AZ105:BB105"/>
    <mergeCell ref="AW110:BB110"/>
    <mergeCell ref="AW111:AY111"/>
    <mergeCell ref="AZ111:BB111"/>
    <mergeCell ref="AW63:BB63"/>
    <mergeCell ref="AW66:BB66"/>
    <mergeCell ref="AW67:AY67"/>
    <mergeCell ref="AZ67:BB67"/>
    <mergeCell ref="AW77:AY77"/>
    <mergeCell ref="AZ77:BB77"/>
    <mergeCell ref="AW88:BB88"/>
    <mergeCell ref="AW89:AY89"/>
    <mergeCell ref="AZ89:BB89"/>
    <mergeCell ref="AG105:AI105"/>
    <mergeCell ref="AJ105:AL105"/>
    <mergeCell ref="AG110:AL110"/>
    <mergeCell ref="AG111:AI111"/>
    <mergeCell ref="AJ111:AL111"/>
    <mergeCell ref="AW2:BB2"/>
    <mergeCell ref="AW4:BB4"/>
    <mergeCell ref="AW7:BB7"/>
    <mergeCell ref="AW8:AY8"/>
    <mergeCell ref="AZ8:BB8"/>
    <mergeCell ref="AW18:AY18"/>
    <mergeCell ref="AZ18:BB18"/>
    <mergeCell ref="AW29:BB29"/>
    <mergeCell ref="AW30:AY30"/>
    <mergeCell ref="AZ30:BB30"/>
    <mergeCell ref="AW39:BB39"/>
    <mergeCell ref="AW40:AY40"/>
    <mergeCell ref="AZ40:BB40"/>
    <mergeCell ref="AW45:BB45"/>
    <mergeCell ref="AW46:AY46"/>
    <mergeCell ref="AZ46:BB46"/>
    <mergeCell ref="AW51:BB51"/>
    <mergeCell ref="AW52:AY52"/>
    <mergeCell ref="AZ52:BB52"/>
    <mergeCell ref="AG77:AI77"/>
    <mergeCell ref="AJ77:AL77"/>
    <mergeCell ref="AG88:AL88"/>
    <mergeCell ref="AG89:AI89"/>
    <mergeCell ref="AJ89:AL89"/>
    <mergeCell ref="AG98:AL98"/>
    <mergeCell ref="AG99:AI99"/>
    <mergeCell ref="AJ99:AL99"/>
    <mergeCell ref="AG104:AL104"/>
    <mergeCell ref="Y77:AA77"/>
    <mergeCell ref="AB77:AD77"/>
    <mergeCell ref="Y88:AD88"/>
    <mergeCell ref="Y89:AA89"/>
    <mergeCell ref="AB89:AD89"/>
    <mergeCell ref="Y98:AD98"/>
    <mergeCell ref="Y99:AA99"/>
    <mergeCell ref="AB99:AD99"/>
    <mergeCell ref="Y104:AD104"/>
    <mergeCell ref="Q77:S77"/>
    <mergeCell ref="T77:V77"/>
    <mergeCell ref="Q88:V88"/>
    <mergeCell ref="Q89:S89"/>
    <mergeCell ref="T89:V89"/>
    <mergeCell ref="Q98:V98"/>
    <mergeCell ref="Q99:S99"/>
    <mergeCell ref="T99:V99"/>
    <mergeCell ref="Q104:V104"/>
    <mergeCell ref="A77:C77"/>
    <mergeCell ref="D77:F77"/>
    <mergeCell ref="A88:F88"/>
    <mergeCell ref="A89:C89"/>
    <mergeCell ref="D89:F89"/>
    <mergeCell ref="A98:F98"/>
    <mergeCell ref="A99:C99"/>
    <mergeCell ref="D99:F99"/>
    <mergeCell ref="A104:F104"/>
    <mergeCell ref="A105:C105"/>
    <mergeCell ref="D105:F105"/>
    <mergeCell ref="A110:F110"/>
    <mergeCell ref="A111:C111"/>
    <mergeCell ref="D111:F111"/>
    <mergeCell ref="A124:F124"/>
    <mergeCell ref="I124:N124"/>
    <mergeCell ref="Q124:V124"/>
    <mergeCell ref="Y124:AD124"/>
    <mergeCell ref="I110:N110"/>
    <mergeCell ref="I111:K111"/>
    <mergeCell ref="L111:N111"/>
    <mergeCell ref="Q105:S105"/>
    <mergeCell ref="T105:V105"/>
    <mergeCell ref="Q110:V110"/>
    <mergeCell ref="Q111:S111"/>
    <mergeCell ref="T111:V111"/>
    <mergeCell ref="Y105:AA105"/>
    <mergeCell ref="AB105:AD105"/>
    <mergeCell ref="Y110:AD110"/>
    <mergeCell ref="Y111:AA111"/>
    <mergeCell ref="AB111:AD111"/>
    <mergeCell ref="AG124:AL124"/>
    <mergeCell ref="I18:K18"/>
    <mergeCell ref="L52:N52"/>
    <mergeCell ref="Q51:V51"/>
    <mergeCell ref="I51:N51"/>
    <mergeCell ref="D52:F52"/>
    <mergeCell ref="I63:N63"/>
    <mergeCell ref="A63:F63"/>
    <mergeCell ref="I52:K52"/>
    <mergeCell ref="Q52:S52"/>
    <mergeCell ref="T52:V52"/>
    <mergeCell ref="A66:F66"/>
    <mergeCell ref="A67:C67"/>
    <mergeCell ref="I77:K77"/>
    <mergeCell ref="L77:N77"/>
    <mergeCell ref="I88:N88"/>
    <mergeCell ref="D67:F67"/>
    <mergeCell ref="A29:F29"/>
    <mergeCell ref="A30:C30"/>
    <mergeCell ref="A51:F51"/>
    <mergeCell ref="A52:C52"/>
    <mergeCell ref="A39:F39"/>
    <mergeCell ref="A40:C40"/>
    <mergeCell ref="D40:F40"/>
    <mergeCell ref="I89:K89"/>
    <mergeCell ref="L89:N89"/>
    <mergeCell ref="I98:N98"/>
    <mergeCell ref="Q2:V2"/>
    <mergeCell ref="AG30:AI30"/>
    <mergeCell ref="AJ30:AL30"/>
    <mergeCell ref="L18:N18"/>
    <mergeCell ref="Q7:V7"/>
    <mergeCell ref="Q8:S8"/>
    <mergeCell ref="T8:V8"/>
    <mergeCell ref="Q18:S18"/>
    <mergeCell ref="T18:V18"/>
    <mergeCell ref="Q29:V29"/>
    <mergeCell ref="Q30:S30"/>
    <mergeCell ref="T30:V30"/>
    <mergeCell ref="AG7:AL7"/>
    <mergeCell ref="AG8:AI8"/>
    <mergeCell ref="AJ8:AL8"/>
    <mergeCell ref="Y2:AD2"/>
    <mergeCell ref="Y7:AD7"/>
    <mergeCell ref="Y8:AA8"/>
    <mergeCell ref="AB8:AD8"/>
    <mergeCell ref="AG2:AL2"/>
    <mergeCell ref="Q39:V39"/>
    <mergeCell ref="AG63:AL63"/>
    <mergeCell ref="AG66:AL66"/>
    <mergeCell ref="AG67:AI67"/>
    <mergeCell ref="AJ67:AL67"/>
    <mergeCell ref="A45:F45"/>
    <mergeCell ref="A46:C46"/>
    <mergeCell ref="D46:F46"/>
    <mergeCell ref="I66:N66"/>
    <mergeCell ref="I67:K67"/>
    <mergeCell ref="L67:N67"/>
    <mergeCell ref="Q45:V45"/>
    <mergeCell ref="Q46:S46"/>
    <mergeCell ref="T46:V46"/>
    <mergeCell ref="Q63:V63"/>
    <mergeCell ref="Q66:V66"/>
    <mergeCell ref="Q67:S67"/>
    <mergeCell ref="T67:V67"/>
    <mergeCell ref="Y45:AD45"/>
    <mergeCell ref="Y46:AA46"/>
    <mergeCell ref="AB46:AD46"/>
    <mergeCell ref="Y63:AD63"/>
    <mergeCell ref="Y66:AD66"/>
    <mergeCell ref="Y67:AA67"/>
    <mergeCell ref="AB67:AD67"/>
    <mergeCell ref="AJ52:AL52"/>
    <mergeCell ref="AG18:AI18"/>
    <mergeCell ref="AJ18:AL18"/>
    <mergeCell ref="AG29:AL29"/>
    <mergeCell ref="I40:K40"/>
    <mergeCell ref="L40:N40"/>
    <mergeCell ref="I45:N45"/>
    <mergeCell ref="I46:K46"/>
    <mergeCell ref="L46:N46"/>
    <mergeCell ref="Q40:S40"/>
    <mergeCell ref="T40:V40"/>
    <mergeCell ref="Y39:AD39"/>
    <mergeCell ref="Y40:AA40"/>
    <mergeCell ref="AB40:AD40"/>
    <mergeCell ref="AG39:AL39"/>
    <mergeCell ref="AG40:AI40"/>
    <mergeCell ref="AJ40:AL40"/>
    <mergeCell ref="AG45:AL45"/>
    <mergeCell ref="AG46:AI46"/>
    <mergeCell ref="AJ46:AL46"/>
    <mergeCell ref="A2:F2"/>
    <mergeCell ref="A4:F4"/>
    <mergeCell ref="L8:N8"/>
    <mergeCell ref="A18:C18"/>
    <mergeCell ref="I2:N2"/>
    <mergeCell ref="I7:N7"/>
    <mergeCell ref="I8:K8"/>
    <mergeCell ref="D18:F18"/>
    <mergeCell ref="Y29:AD29"/>
    <mergeCell ref="I29:N29"/>
    <mergeCell ref="Y18:AA18"/>
    <mergeCell ref="AB18:AD18"/>
    <mergeCell ref="AD150:AD152"/>
    <mergeCell ref="I4:N4"/>
    <mergeCell ref="Q4:V4"/>
    <mergeCell ref="Y4:AD4"/>
    <mergeCell ref="AG4:AL4"/>
    <mergeCell ref="AB52:AD52"/>
    <mergeCell ref="Y51:AD51"/>
    <mergeCell ref="Y52:AA52"/>
    <mergeCell ref="A7:F7"/>
    <mergeCell ref="A8:C8"/>
    <mergeCell ref="D8:F8"/>
    <mergeCell ref="Y30:AA30"/>
    <mergeCell ref="AB30:AD30"/>
    <mergeCell ref="D30:F30"/>
    <mergeCell ref="I30:K30"/>
    <mergeCell ref="L30:N30"/>
    <mergeCell ref="I39:N39"/>
    <mergeCell ref="I99:K99"/>
    <mergeCell ref="L99:N99"/>
    <mergeCell ref="I104:N104"/>
    <mergeCell ref="I105:K105"/>
    <mergeCell ref="L105:N105"/>
    <mergeCell ref="AG51:AL51"/>
    <mergeCell ref="AG52:AI52"/>
    <mergeCell ref="AO2:AT2"/>
    <mergeCell ref="AO4:AT4"/>
    <mergeCell ref="AO7:AT7"/>
    <mergeCell ref="AO8:AQ8"/>
    <mergeCell ref="AR8:AT8"/>
    <mergeCell ref="AO18:AQ18"/>
    <mergeCell ref="AR18:AT18"/>
    <mergeCell ref="AO29:AT29"/>
    <mergeCell ref="AO30:AQ30"/>
    <mergeCell ref="AR30:AT30"/>
    <mergeCell ref="AO39:AT39"/>
    <mergeCell ref="AO40:AQ40"/>
    <mergeCell ref="AR40:AT40"/>
    <mergeCell ref="AO45:AT45"/>
    <mergeCell ref="AO46:AQ46"/>
    <mergeCell ref="AR46:AT46"/>
    <mergeCell ref="AO51:AT51"/>
    <mergeCell ref="AO52:AQ52"/>
    <mergeCell ref="AR52:AT52"/>
    <mergeCell ref="AO63:AT63"/>
    <mergeCell ref="AO66:AT66"/>
    <mergeCell ref="AO67:AQ67"/>
    <mergeCell ref="AR67:AT67"/>
    <mergeCell ref="AO77:AQ77"/>
    <mergeCell ref="AR77:AT77"/>
    <mergeCell ref="AO88:AT88"/>
    <mergeCell ref="AO89:AQ89"/>
    <mergeCell ref="AR89:AT89"/>
    <mergeCell ref="AO124:AT124"/>
    <mergeCell ref="AO98:AT98"/>
    <mergeCell ref="AO99:AQ99"/>
    <mergeCell ref="AR99:AT99"/>
    <mergeCell ref="AO104:AT104"/>
    <mergeCell ref="AO105:AQ105"/>
    <mergeCell ref="AR105:AT105"/>
    <mergeCell ref="AO110:AT110"/>
    <mergeCell ref="AO111:AQ111"/>
    <mergeCell ref="AR111:AT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1"/>
  <sheetViews>
    <sheetView zoomScale="40" zoomScaleNormal="40" workbookViewId="0">
      <selection activeCell="P23" sqref="P23"/>
    </sheetView>
  </sheetViews>
  <sheetFormatPr defaultColWidth="8.85546875" defaultRowHeight="12.75" x14ac:dyDescent="0.2"/>
  <cols>
    <col min="1" max="1" width="44.42578125" style="48" customWidth="1"/>
    <col min="2" max="2" width="12.85546875" style="48" customWidth="1"/>
    <col min="3" max="3" width="12.85546875" style="136" customWidth="1"/>
    <col min="4" max="4" width="30.85546875" style="48" customWidth="1"/>
    <col min="5" max="5" width="12.85546875" style="48" customWidth="1"/>
    <col min="6" max="6" width="12.85546875" style="136" customWidth="1"/>
    <col min="7" max="7" width="8.85546875" style="48"/>
    <col min="8" max="8" width="8.85546875" style="48" customWidth="1"/>
    <col min="9" max="9" width="38.85546875" style="48" bestFit="1" customWidth="1"/>
    <col min="10" max="11" width="12.85546875" style="48" customWidth="1"/>
    <col min="12" max="12" width="30.85546875" style="48" customWidth="1"/>
    <col min="13" max="14" width="12.85546875" style="48" customWidth="1"/>
    <col min="15" max="15" width="8.85546875" style="49" customWidth="1"/>
    <col min="16" max="16" width="8.85546875" style="48"/>
    <col min="17" max="17" width="38.85546875" style="48" bestFit="1" customWidth="1"/>
    <col min="18" max="19" width="12.85546875" style="48" customWidth="1"/>
    <col min="20" max="20" width="30.85546875" style="48" customWidth="1"/>
    <col min="21" max="22" width="12.85546875" style="48" customWidth="1"/>
    <col min="23" max="24" width="8.85546875" style="48"/>
    <col min="25" max="25" width="38.85546875" style="48" bestFit="1" customWidth="1"/>
    <col min="26" max="26" width="20.85546875" style="48" customWidth="1"/>
    <col min="27" max="27" width="17.85546875" style="48" customWidth="1"/>
    <col min="28" max="28" width="19.85546875" style="48" customWidth="1"/>
    <col min="29" max="29" width="17.85546875" style="48" customWidth="1"/>
    <col min="30" max="30" width="16.140625" style="48" customWidth="1"/>
    <col min="31" max="16384" width="8.85546875" style="48"/>
  </cols>
  <sheetData>
    <row r="1" spans="1:30" x14ac:dyDescent="0.2">
      <c r="A1" s="50"/>
      <c r="B1" s="50"/>
      <c r="C1" s="127"/>
      <c r="D1" s="50"/>
      <c r="E1" s="50"/>
      <c r="F1" s="127"/>
    </row>
    <row r="2" spans="1:30" ht="35.1" customHeight="1" x14ac:dyDescent="0.2">
      <c r="A2" s="245" t="s">
        <v>68</v>
      </c>
      <c r="B2" s="245"/>
      <c r="C2" s="245"/>
      <c r="D2" s="245"/>
      <c r="E2" s="245"/>
      <c r="F2" s="245"/>
      <c r="G2" s="183"/>
      <c r="H2" s="51"/>
      <c r="I2" s="228" t="s">
        <v>187</v>
      </c>
      <c r="J2" s="228"/>
      <c r="K2" s="228"/>
      <c r="L2" s="228"/>
      <c r="M2" s="228"/>
      <c r="N2" s="228"/>
      <c r="O2" s="70"/>
      <c r="Q2" s="228" t="s">
        <v>188</v>
      </c>
      <c r="R2" s="228"/>
      <c r="S2" s="228"/>
      <c r="T2" s="228"/>
      <c r="U2" s="228"/>
      <c r="V2" s="228"/>
      <c r="Y2" s="228" t="s">
        <v>189</v>
      </c>
      <c r="Z2" s="228"/>
      <c r="AA2" s="228"/>
      <c r="AB2" s="228"/>
      <c r="AC2" s="228"/>
      <c r="AD2" s="228"/>
    </row>
    <row r="3" spans="1:30" ht="18" x14ac:dyDescent="0.2">
      <c r="A3" s="83"/>
      <c r="B3" s="83"/>
      <c r="C3" s="128"/>
      <c r="D3" s="83"/>
      <c r="E3" s="83"/>
      <c r="F3" s="128"/>
      <c r="G3" s="51"/>
      <c r="H3" s="51"/>
      <c r="I3" s="82"/>
      <c r="J3" s="82"/>
      <c r="K3" s="82"/>
      <c r="L3" s="84"/>
      <c r="M3" s="84"/>
      <c r="N3" s="151"/>
      <c r="O3" s="85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</row>
    <row r="4" spans="1:30" ht="15.75" x14ac:dyDescent="0.2">
      <c r="A4" s="241" t="s">
        <v>72</v>
      </c>
      <c r="B4" s="241"/>
      <c r="C4" s="241"/>
      <c r="D4" s="241"/>
      <c r="E4" s="241"/>
      <c r="F4" s="241"/>
      <c r="G4" s="51"/>
      <c r="H4" s="51"/>
      <c r="I4" s="241" t="s">
        <v>72</v>
      </c>
      <c r="J4" s="241"/>
      <c r="K4" s="241"/>
      <c r="L4" s="241"/>
      <c r="M4" s="241"/>
      <c r="N4" s="241"/>
      <c r="O4" s="87"/>
      <c r="Q4" s="241" t="s">
        <v>72</v>
      </c>
      <c r="R4" s="241"/>
      <c r="S4" s="241"/>
      <c r="T4" s="241"/>
      <c r="U4" s="241"/>
      <c r="V4" s="241"/>
      <c r="Y4" s="241" t="s">
        <v>72</v>
      </c>
      <c r="Z4" s="241"/>
      <c r="AA4" s="241"/>
      <c r="AB4" s="241"/>
      <c r="AC4" s="241"/>
      <c r="AD4" s="241"/>
    </row>
    <row r="5" spans="1:30" ht="18" x14ac:dyDescent="0.2">
      <c r="A5" s="88" t="s">
        <v>153</v>
      </c>
      <c r="B5" s="83"/>
      <c r="C5" s="128"/>
      <c r="D5" s="83"/>
      <c r="E5" s="83"/>
      <c r="F5" s="128"/>
      <c r="G5" s="51"/>
      <c r="H5" s="51"/>
      <c r="I5" s="88" t="s">
        <v>153</v>
      </c>
      <c r="J5" s="83"/>
      <c r="K5" s="128"/>
      <c r="L5" s="83"/>
      <c r="M5" s="83"/>
      <c r="N5" s="128"/>
      <c r="O5" s="86"/>
      <c r="Q5" s="88" t="s">
        <v>153</v>
      </c>
      <c r="R5" s="83"/>
      <c r="S5" s="128"/>
      <c r="T5" s="83"/>
      <c r="U5" s="83"/>
      <c r="V5" s="128"/>
      <c r="Y5" s="88" t="s">
        <v>153</v>
      </c>
      <c r="Z5" s="83"/>
      <c r="AA5" s="128"/>
      <c r="AB5" s="83"/>
      <c r="AC5" s="83"/>
      <c r="AD5" s="128"/>
    </row>
    <row r="6" spans="1:30" x14ac:dyDescent="0.2">
      <c r="A6" s="72"/>
      <c r="B6" s="72"/>
      <c r="C6" s="129"/>
      <c r="D6" s="72"/>
      <c r="E6" s="72"/>
      <c r="F6" s="129"/>
      <c r="G6" s="51"/>
      <c r="H6" s="51"/>
      <c r="I6" s="72"/>
      <c r="J6" s="72"/>
      <c r="K6" s="129"/>
      <c r="L6" s="72"/>
      <c r="M6" s="72"/>
      <c r="N6" s="129"/>
      <c r="O6" s="92"/>
      <c r="Q6" s="72"/>
      <c r="R6" s="72"/>
      <c r="S6" s="129"/>
      <c r="T6" s="72"/>
      <c r="U6" s="72"/>
      <c r="V6" s="129"/>
      <c r="Y6" s="72"/>
      <c r="Z6" s="72"/>
      <c r="AA6" s="129"/>
      <c r="AB6" s="72"/>
      <c r="AC6" s="72"/>
      <c r="AD6" s="129"/>
    </row>
    <row r="7" spans="1:30" x14ac:dyDescent="0.2">
      <c r="A7" s="235" t="s">
        <v>65</v>
      </c>
      <c r="B7" s="235"/>
      <c r="C7" s="235"/>
      <c r="D7" s="235"/>
      <c r="E7" s="235"/>
      <c r="F7" s="235"/>
      <c r="G7" s="51"/>
      <c r="H7" s="51"/>
      <c r="I7" s="235" t="s">
        <v>65</v>
      </c>
      <c r="J7" s="235"/>
      <c r="K7" s="235"/>
      <c r="L7" s="235"/>
      <c r="M7" s="235"/>
      <c r="N7" s="235"/>
      <c r="O7" s="93"/>
      <c r="Q7" s="235" t="s">
        <v>65</v>
      </c>
      <c r="R7" s="235"/>
      <c r="S7" s="235"/>
      <c r="T7" s="235"/>
      <c r="U7" s="235"/>
      <c r="V7" s="235"/>
      <c r="Y7" s="235" t="s">
        <v>65</v>
      </c>
      <c r="Z7" s="235"/>
      <c r="AA7" s="235"/>
      <c r="AB7" s="235"/>
      <c r="AC7" s="235"/>
      <c r="AD7" s="235"/>
    </row>
    <row r="8" spans="1:30" x14ac:dyDescent="0.2">
      <c r="A8" s="236" t="s">
        <v>64</v>
      </c>
      <c r="B8" s="236"/>
      <c r="C8" s="237"/>
      <c r="D8" s="238" t="s">
        <v>63</v>
      </c>
      <c r="E8" s="236"/>
      <c r="F8" s="236"/>
      <c r="G8" s="51"/>
      <c r="H8" s="51"/>
      <c r="I8" s="236" t="s">
        <v>64</v>
      </c>
      <c r="J8" s="236"/>
      <c r="K8" s="237"/>
      <c r="L8" s="238" t="s">
        <v>63</v>
      </c>
      <c r="M8" s="236"/>
      <c r="N8" s="236"/>
      <c r="O8" s="184"/>
      <c r="Q8" s="236" t="s">
        <v>64</v>
      </c>
      <c r="R8" s="236"/>
      <c r="S8" s="237"/>
      <c r="T8" s="238" t="s">
        <v>63</v>
      </c>
      <c r="U8" s="236"/>
      <c r="V8" s="236"/>
      <c r="Y8" s="236" t="s">
        <v>64</v>
      </c>
      <c r="Z8" s="236"/>
      <c r="AA8" s="237"/>
      <c r="AB8" s="238" t="s">
        <v>63</v>
      </c>
      <c r="AC8" s="236"/>
      <c r="AD8" s="236"/>
    </row>
    <row r="9" spans="1:30" x14ac:dyDescent="0.2">
      <c r="A9" s="74" t="s">
        <v>80</v>
      </c>
      <c r="B9" s="181"/>
      <c r="C9" s="140">
        <f>C10+C11</f>
        <v>25</v>
      </c>
      <c r="D9" s="75" t="s">
        <v>129</v>
      </c>
      <c r="E9" s="75"/>
      <c r="F9" s="130">
        <f>F10+F11</f>
        <v>200</v>
      </c>
      <c r="G9" s="51"/>
      <c r="H9" s="51"/>
      <c r="I9" s="74" t="s">
        <v>80</v>
      </c>
      <c r="J9" s="181"/>
      <c r="K9" s="140">
        <f>K10+K11+K12</f>
        <v>25</v>
      </c>
      <c r="L9" s="75" t="s">
        <v>129</v>
      </c>
      <c r="M9" s="75"/>
      <c r="N9" s="130">
        <f>N10+N11</f>
        <v>245</v>
      </c>
      <c r="O9" s="184"/>
      <c r="Q9" s="74" t="s">
        <v>80</v>
      </c>
      <c r="R9" s="181"/>
      <c r="S9" s="140">
        <f>S10+S11+S12</f>
        <v>25</v>
      </c>
      <c r="T9" s="75" t="s">
        <v>129</v>
      </c>
      <c r="U9" s="75"/>
      <c r="V9" s="130">
        <f>V10+V11</f>
        <v>334</v>
      </c>
      <c r="Y9" s="74" t="s">
        <v>80</v>
      </c>
      <c r="Z9" s="181"/>
      <c r="AA9" s="140">
        <f>AA10+AA11+AA12</f>
        <v>25</v>
      </c>
      <c r="AB9" s="75" t="s">
        <v>129</v>
      </c>
      <c r="AC9" s="75"/>
      <c r="AD9" s="130">
        <f>AD10+AD11</f>
        <v>245</v>
      </c>
    </row>
    <row r="10" spans="1:30" x14ac:dyDescent="0.2">
      <c r="A10" s="139" t="s">
        <v>171</v>
      </c>
      <c r="B10" s="181"/>
      <c r="C10" s="137">
        <v>10</v>
      </c>
      <c r="D10" s="76" t="s">
        <v>172</v>
      </c>
      <c r="E10" s="76"/>
      <c r="F10" s="131">
        <v>200</v>
      </c>
      <c r="G10" s="51"/>
      <c r="H10" s="51"/>
      <c r="I10" s="139" t="s">
        <v>171</v>
      </c>
      <c r="J10" s="181"/>
      <c r="K10" s="137">
        <v>10</v>
      </c>
      <c r="L10" s="76" t="s">
        <v>172</v>
      </c>
      <c r="M10" s="76"/>
      <c r="N10" s="131">
        <v>200</v>
      </c>
      <c r="O10" s="86"/>
      <c r="Q10" s="139" t="s">
        <v>171</v>
      </c>
      <c r="R10" s="181"/>
      <c r="S10" s="137">
        <v>10</v>
      </c>
      <c r="T10" s="76" t="s">
        <v>172</v>
      </c>
      <c r="U10" s="76"/>
      <c r="V10" s="131">
        <v>200</v>
      </c>
      <c r="Y10" s="139" t="s">
        <v>171</v>
      </c>
      <c r="Z10" s="181"/>
      <c r="AA10" s="137">
        <v>10</v>
      </c>
      <c r="AB10" s="76" t="s">
        <v>172</v>
      </c>
      <c r="AC10" s="76"/>
      <c r="AD10" s="131">
        <v>200</v>
      </c>
    </row>
    <row r="11" spans="1:30" x14ac:dyDescent="0.2">
      <c r="A11" s="185" t="s">
        <v>148</v>
      </c>
      <c r="B11" s="72"/>
      <c r="C11" s="137">
        <v>15</v>
      </c>
      <c r="D11" s="76" t="s">
        <v>131</v>
      </c>
      <c r="E11" s="94"/>
      <c r="F11" s="131">
        <v>0</v>
      </c>
      <c r="G11" s="51"/>
      <c r="H11" s="51"/>
      <c r="I11" s="185" t="s">
        <v>148</v>
      </c>
      <c r="J11" s="72"/>
      <c r="K11" s="137">
        <v>15</v>
      </c>
      <c r="L11" s="76" t="s">
        <v>131</v>
      </c>
      <c r="M11" s="94"/>
      <c r="N11" s="131">
        <v>45</v>
      </c>
      <c r="O11" s="86"/>
      <c r="Q11" s="185" t="s">
        <v>148</v>
      </c>
      <c r="R11" s="72"/>
      <c r="S11" s="137">
        <v>15</v>
      </c>
      <c r="T11" s="76" t="s">
        <v>131</v>
      </c>
      <c r="U11" s="94"/>
      <c r="V11" s="131">
        <v>134</v>
      </c>
      <c r="Y11" s="185" t="s">
        <v>148</v>
      </c>
      <c r="Z11" s="72"/>
      <c r="AA11" s="137">
        <v>15</v>
      </c>
      <c r="AB11" s="76" t="s">
        <v>131</v>
      </c>
      <c r="AC11" s="94"/>
      <c r="AD11" s="131">
        <v>45</v>
      </c>
    </row>
    <row r="12" spans="1:30" x14ac:dyDescent="0.2">
      <c r="F12" s="48"/>
      <c r="G12" s="51"/>
      <c r="H12" s="51"/>
      <c r="I12" s="185"/>
      <c r="J12" s="72"/>
      <c r="K12" s="137"/>
      <c r="O12" s="186"/>
      <c r="Q12" s="185"/>
      <c r="R12" s="72"/>
      <c r="S12" s="137"/>
      <c r="Y12" s="185"/>
      <c r="Z12" s="72"/>
      <c r="AA12" s="137"/>
    </row>
    <row r="13" spans="1:30" x14ac:dyDescent="0.2">
      <c r="A13" s="187"/>
      <c r="B13" s="72"/>
      <c r="C13" s="137"/>
      <c r="D13" s="94"/>
      <c r="E13" s="94"/>
      <c r="F13" s="131"/>
      <c r="G13" s="51"/>
      <c r="H13" s="51"/>
      <c r="I13" s="187"/>
      <c r="J13" s="72"/>
      <c r="K13" s="137"/>
      <c r="L13" s="94"/>
      <c r="M13" s="94"/>
      <c r="N13" s="131"/>
      <c r="O13" s="86"/>
      <c r="Q13" s="187"/>
      <c r="R13" s="72"/>
      <c r="S13" s="137"/>
      <c r="T13" s="94"/>
      <c r="U13" s="94"/>
      <c r="V13" s="131"/>
      <c r="Y13" s="187"/>
      <c r="Z13" s="72"/>
      <c r="AA13" s="137"/>
      <c r="AB13" s="94"/>
      <c r="AC13" s="94"/>
      <c r="AD13" s="131"/>
    </row>
    <row r="14" spans="1:30" x14ac:dyDescent="0.2">
      <c r="A14" s="188" t="s">
        <v>132</v>
      </c>
      <c r="B14" s="72"/>
      <c r="C14" s="189">
        <f>F9-C9</f>
        <v>175</v>
      </c>
      <c r="D14" s="94"/>
      <c r="E14" s="94"/>
      <c r="F14" s="131"/>
      <c r="G14" s="51"/>
      <c r="H14" s="51"/>
      <c r="I14" s="188" t="s">
        <v>132</v>
      </c>
      <c r="J14" s="72"/>
      <c r="K14" s="189">
        <f>N9-K9</f>
        <v>220</v>
      </c>
      <c r="L14" s="94"/>
      <c r="M14" s="94"/>
      <c r="N14" s="131"/>
      <c r="O14" s="86"/>
      <c r="Q14" s="188" t="s">
        <v>132</v>
      </c>
      <c r="R14" s="72"/>
      <c r="S14" s="189">
        <f>V9-S9</f>
        <v>309</v>
      </c>
      <c r="T14" s="94"/>
      <c r="U14" s="94"/>
      <c r="V14" s="131"/>
      <c r="Y14" s="188" t="s">
        <v>132</v>
      </c>
      <c r="Z14" s="72"/>
      <c r="AA14" s="189">
        <f>AD9-AA9</f>
        <v>220</v>
      </c>
      <c r="AB14" s="94"/>
      <c r="AC14" s="94"/>
      <c r="AD14" s="131"/>
    </row>
    <row r="15" spans="1:30" x14ac:dyDescent="0.2">
      <c r="A15" s="79"/>
      <c r="B15" s="79"/>
      <c r="C15" s="138"/>
      <c r="D15" s="72"/>
      <c r="E15" s="72"/>
      <c r="F15" s="129"/>
      <c r="G15" s="51"/>
      <c r="H15" s="51"/>
      <c r="I15" s="79"/>
      <c r="J15" s="79"/>
      <c r="K15" s="138"/>
      <c r="L15" s="72"/>
      <c r="M15" s="72"/>
      <c r="N15" s="129"/>
      <c r="O15" s="86"/>
      <c r="Q15" s="79"/>
      <c r="R15" s="79"/>
      <c r="S15" s="138"/>
      <c r="T15" s="72"/>
      <c r="U15" s="72"/>
      <c r="V15" s="129"/>
      <c r="Y15" s="79"/>
      <c r="Z15" s="79"/>
      <c r="AA15" s="138"/>
      <c r="AB15" s="72"/>
      <c r="AC15" s="72"/>
      <c r="AD15" s="129"/>
    </row>
    <row r="16" spans="1:30" x14ac:dyDescent="0.2">
      <c r="A16" s="79"/>
      <c r="B16" s="79"/>
      <c r="C16" s="138"/>
      <c r="D16" s="72"/>
      <c r="E16" s="72"/>
      <c r="F16" s="129"/>
      <c r="G16" s="51"/>
      <c r="H16" s="51"/>
      <c r="I16" s="79"/>
      <c r="J16" s="79"/>
      <c r="K16" s="138"/>
      <c r="L16" s="72"/>
      <c r="M16" s="72"/>
      <c r="N16" s="129"/>
      <c r="O16" s="86"/>
      <c r="Q16" s="79"/>
      <c r="R16" s="79"/>
      <c r="S16" s="138"/>
      <c r="T16" s="72"/>
      <c r="U16" s="72"/>
      <c r="V16" s="129"/>
      <c r="Y16" s="79"/>
      <c r="Z16" s="79"/>
      <c r="AA16" s="138"/>
      <c r="AB16" s="72"/>
      <c r="AC16" s="72"/>
      <c r="AD16" s="129"/>
    </row>
    <row r="17" spans="1:30" x14ac:dyDescent="0.2">
      <c r="A17" s="95"/>
      <c r="C17" s="95" t="s">
        <v>66</v>
      </c>
      <c r="D17" s="95"/>
      <c r="E17" s="95"/>
      <c r="F17" s="132"/>
      <c r="G17" s="51"/>
      <c r="H17" s="51"/>
      <c r="I17" s="95"/>
      <c r="K17" s="95" t="s">
        <v>66</v>
      </c>
      <c r="L17" s="95"/>
      <c r="M17" s="95"/>
      <c r="N17" s="132"/>
      <c r="O17" s="96"/>
      <c r="Q17" s="95"/>
      <c r="S17" s="95" t="s">
        <v>66</v>
      </c>
      <c r="T17" s="95"/>
      <c r="U17" s="95"/>
      <c r="V17" s="132"/>
      <c r="Y17" s="95"/>
      <c r="AA17" s="95" t="s">
        <v>66</v>
      </c>
      <c r="AB17" s="95"/>
      <c r="AC17" s="95"/>
      <c r="AD17" s="132"/>
    </row>
    <row r="18" spans="1:30" x14ac:dyDescent="0.2">
      <c r="A18" s="239" t="s">
        <v>64</v>
      </c>
      <c r="B18" s="239"/>
      <c r="C18" s="240"/>
      <c r="D18" s="232" t="s">
        <v>63</v>
      </c>
      <c r="E18" s="230"/>
      <c r="F18" s="230"/>
      <c r="G18" s="51"/>
      <c r="H18" s="51"/>
      <c r="I18" s="239" t="s">
        <v>64</v>
      </c>
      <c r="J18" s="239"/>
      <c r="K18" s="240"/>
      <c r="L18" s="232" t="s">
        <v>63</v>
      </c>
      <c r="M18" s="230"/>
      <c r="N18" s="230"/>
      <c r="O18" s="92"/>
      <c r="Q18" s="239" t="s">
        <v>64</v>
      </c>
      <c r="R18" s="239"/>
      <c r="S18" s="240"/>
      <c r="T18" s="232" t="s">
        <v>63</v>
      </c>
      <c r="U18" s="230"/>
      <c r="V18" s="230"/>
      <c r="Y18" s="239" t="s">
        <v>64</v>
      </c>
      <c r="Z18" s="239"/>
      <c r="AA18" s="240"/>
      <c r="AB18" s="232" t="s">
        <v>63</v>
      </c>
      <c r="AC18" s="230"/>
      <c r="AD18" s="230"/>
    </row>
    <row r="19" spans="1:30" x14ac:dyDescent="0.2">
      <c r="A19" s="97" t="s">
        <v>96</v>
      </c>
      <c r="B19" s="98"/>
      <c r="C19" s="140">
        <f>C20+C21+C22</f>
        <v>90</v>
      </c>
      <c r="D19" s="100" t="s">
        <v>132</v>
      </c>
      <c r="E19" s="100"/>
      <c r="F19" s="133">
        <f>C14</f>
        <v>175</v>
      </c>
      <c r="G19" s="51"/>
      <c r="H19" s="51"/>
      <c r="I19" s="97" t="s">
        <v>96</v>
      </c>
      <c r="J19" s="98"/>
      <c r="K19" s="140">
        <f>K20+K21+K22</f>
        <v>90</v>
      </c>
      <c r="L19" s="100" t="s">
        <v>132</v>
      </c>
      <c r="M19" s="100"/>
      <c r="N19" s="133">
        <f>K14</f>
        <v>220</v>
      </c>
      <c r="O19" s="86"/>
      <c r="Q19" s="97" t="s">
        <v>96</v>
      </c>
      <c r="R19" s="98"/>
      <c r="S19" s="140">
        <f>S20+S21+S22</f>
        <v>90</v>
      </c>
      <c r="T19" s="100" t="s">
        <v>132</v>
      </c>
      <c r="U19" s="100"/>
      <c r="V19" s="133">
        <f>S14</f>
        <v>309</v>
      </c>
      <c r="Y19" s="97" t="s">
        <v>96</v>
      </c>
      <c r="Z19" s="98"/>
      <c r="AA19" s="140">
        <f>AA20+AA21+AA22</f>
        <v>90</v>
      </c>
      <c r="AB19" s="100" t="s">
        <v>132</v>
      </c>
      <c r="AC19" s="100"/>
      <c r="AD19" s="133">
        <f>AA14</f>
        <v>220</v>
      </c>
    </row>
    <row r="20" spans="1:30" x14ac:dyDescent="0.2">
      <c r="A20" s="139" t="s">
        <v>171</v>
      </c>
      <c r="B20" s="101"/>
      <c r="C20" s="126">
        <v>30</v>
      </c>
      <c r="D20" s="78"/>
      <c r="E20" s="78"/>
      <c r="F20" s="129"/>
      <c r="G20" s="51"/>
      <c r="H20" s="51"/>
      <c r="I20" s="139" t="s">
        <v>171</v>
      </c>
      <c r="J20" s="101"/>
      <c r="K20" s="126">
        <v>30</v>
      </c>
      <c r="L20" s="78"/>
      <c r="M20" s="78"/>
      <c r="N20" s="129"/>
      <c r="O20" s="86"/>
      <c r="Q20" s="139" t="s">
        <v>171</v>
      </c>
      <c r="R20" s="101"/>
      <c r="S20" s="126">
        <v>30</v>
      </c>
      <c r="T20" s="78"/>
      <c r="U20" s="78"/>
      <c r="V20" s="129"/>
      <c r="Y20" s="139" t="s">
        <v>171</v>
      </c>
      <c r="Z20" s="101"/>
      <c r="AA20" s="126">
        <v>30</v>
      </c>
      <c r="AB20" s="78"/>
      <c r="AC20" s="78"/>
      <c r="AD20" s="129"/>
    </row>
    <row r="21" spans="1:30" x14ac:dyDescent="0.2">
      <c r="A21" s="139" t="s">
        <v>171</v>
      </c>
      <c r="B21" s="101"/>
      <c r="C21" s="126">
        <v>30</v>
      </c>
      <c r="D21" s="78"/>
      <c r="E21" s="78"/>
      <c r="F21" s="129"/>
      <c r="G21" s="51"/>
      <c r="H21" s="51"/>
      <c r="I21" s="139" t="s">
        <v>171</v>
      </c>
      <c r="J21" s="101"/>
      <c r="K21" s="126">
        <v>30</v>
      </c>
      <c r="L21" s="78"/>
      <c r="M21" s="78"/>
      <c r="N21" s="129"/>
      <c r="O21" s="86"/>
      <c r="Q21" s="139" t="s">
        <v>171</v>
      </c>
      <c r="R21" s="101"/>
      <c r="S21" s="126">
        <v>30</v>
      </c>
      <c r="T21" s="78"/>
      <c r="U21" s="78"/>
      <c r="V21" s="129"/>
      <c r="Y21" s="139" t="s">
        <v>171</v>
      </c>
      <c r="Z21" s="101"/>
      <c r="AA21" s="126">
        <v>30</v>
      </c>
      <c r="AB21" s="78"/>
      <c r="AC21" s="78"/>
      <c r="AD21" s="129"/>
    </row>
    <row r="22" spans="1:30" x14ac:dyDescent="0.2">
      <c r="A22" s="185" t="s">
        <v>148</v>
      </c>
      <c r="B22" s="72"/>
      <c r="C22" s="126">
        <v>30</v>
      </c>
      <c r="D22" s="78"/>
      <c r="E22" s="78"/>
      <c r="F22" s="129"/>
      <c r="G22" s="51"/>
      <c r="H22" s="51"/>
      <c r="I22" s="185" t="s">
        <v>148</v>
      </c>
      <c r="J22" s="72"/>
      <c r="K22" s="126">
        <v>30</v>
      </c>
      <c r="L22" s="78"/>
      <c r="M22" s="78"/>
      <c r="N22" s="129"/>
      <c r="O22" s="86"/>
      <c r="Q22" s="185" t="s">
        <v>148</v>
      </c>
      <c r="R22" s="72"/>
      <c r="S22" s="126">
        <v>30</v>
      </c>
      <c r="T22" s="78"/>
      <c r="U22" s="78"/>
      <c r="V22" s="129"/>
      <c r="Y22" s="185" t="s">
        <v>148</v>
      </c>
      <c r="Z22" s="72"/>
      <c r="AA22" s="126">
        <v>30</v>
      </c>
      <c r="AB22" s="78"/>
      <c r="AC22" s="78"/>
      <c r="AD22" s="129"/>
    </row>
    <row r="23" spans="1:30" x14ac:dyDescent="0.2">
      <c r="A23" s="190" t="s">
        <v>133</v>
      </c>
      <c r="B23" s="72"/>
      <c r="C23" s="141">
        <v>0</v>
      </c>
      <c r="D23" s="72"/>
      <c r="E23" s="72"/>
      <c r="F23" s="129"/>
      <c r="G23" s="51"/>
      <c r="H23" s="51"/>
      <c r="I23" s="190" t="s">
        <v>133</v>
      </c>
      <c r="J23" s="72"/>
      <c r="K23" s="141">
        <v>0</v>
      </c>
      <c r="L23" s="72"/>
      <c r="M23" s="72"/>
      <c r="N23" s="129"/>
      <c r="O23" s="86"/>
      <c r="Q23" s="190" t="s">
        <v>133</v>
      </c>
      <c r="R23" s="72"/>
      <c r="S23" s="141">
        <v>0</v>
      </c>
      <c r="T23" s="72"/>
      <c r="U23" s="72"/>
      <c r="V23" s="129"/>
      <c r="Y23" s="190" t="s">
        <v>133</v>
      </c>
      <c r="Z23" s="72"/>
      <c r="AA23" s="141">
        <v>0</v>
      </c>
      <c r="AB23" s="72"/>
      <c r="AC23" s="72"/>
      <c r="AD23" s="129"/>
    </row>
    <row r="24" spans="1:30" x14ac:dyDescent="0.2">
      <c r="A24" s="191"/>
      <c r="B24" s="72"/>
      <c r="C24" s="126"/>
      <c r="D24" s="72"/>
      <c r="E24" s="72"/>
      <c r="F24" s="129"/>
      <c r="G24" s="51"/>
      <c r="H24" s="51"/>
      <c r="I24" s="191"/>
      <c r="J24" s="72"/>
      <c r="K24" s="126"/>
      <c r="L24" s="72"/>
      <c r="M24" s="72"/>
      <c r="N24" s="129"/>
      <c r="O24" s="86"/>
      <c r="Q24" s="191"/>
      <c r="R24" s="72"/>
      <c r="S24" s="126"/>
      <c r="T24" s="72"/>
      <c r="U24" s="72"/>
      <c r="V24" s="129"/>
      <c r="Y24" s="191"/>
      <c r="Z24" s="72"/>
      <c r="AA24" s="126"/>
      <c r="AB24" s="72"/>
      <c r="AC24" s="72"/>
      <c r="AD24" s="129"/>
    </row>
    <row r="25" spans="1:30" x14ac:dyDescent="0.2">
      <c r="A25" s="187"/>
      <c r="B25" s="72"/>
      <c r="C25" s="126"/>
      <c r="D25" s="72"/>
      <c r="E25" s="72"/>
      <c r="F25" s="129"/>
      <c r="G25" s="51"/>
      <c r="H25" s="51"/>
      <c r="I25" s="187"/>
      <c r="J25" s="72"/>
      <c r="K25" s="126"/>
      <c r="L25" s="72"/>
      <c r="M25" s="72"/>
      <c r="N25" s="129"/>
      <c r="O25" s="86"/>
      <c r="Q25" s="187"/>
      <c r="R25" s="72"/>
      <c r="S25" s="126"/>
      <c r="T25" s="72"/>
      <c r="U25" s="72"/>
      <c r="V25" s="129"/>
      <c r="Y25" s="187"/>
      <c r="Z25" s="72"/>
      <c r="AA25" s="126"/>
      <c r="AB25" s="72"/>
      <c r="AC25" s="72"/>
      <c r="AD25" s="129"/>
    </row>
    <row r="26" spans="1:30" x14ac:dyDescent="0.2">
      <c r="A26" s="77" t="s">
        <v>134</v>
      </c>
      <c r="B26" s="182"/>
      <c r="C26" s="141">
        <f>F19-C19-C23</f>
        <v>85</v>
      </c>
      <c r="D26" s="72"/>
      <c r="E26" s="72"/>
      <c r="F26" s="129"/>
      <c r="G26" s="51"/>
      <c r="H26" s="51"/>
      <c r="I26" s="77" t="s">
        <v>134</v>
      </c>
      <c r="J26" s="182"/>
      <c r="K26" s="141">
        <f>N19-K19-K23</f>
        <v>130</v>
      </c>
      <c r="L26" s="72"/>
      <c r="M26" s="72"/>
      <c r="N26" s="129"/>
      <c r="O26" s="103"/>
      <c r="Q26" s="77" t="s">
        <v>134</v>
      </c>
      <c r="R26" s="182"/>
      <c r="S26" s="141">
        <f>V19-S19-S23</f>
        <v>219</v>
      </c>
      <c r="T26" s="72"/>
      <c r="U26" s="72"/>
      <c r="V26" s="129"/>
      <c r="Y26" s="77" t="s">
        <v>134</v>
      </c>
      <c r="Z26" s="182"/>
      <c r="AA26" s="141">
        <f>AD19-AA19-AA23</f>
        <v>130</v>
      </c>
      <c r="AB26" s="72"/>
      <c r="AC26" s="72"/>
      <c r="AD26" s="129"/>
    </row>
    <row r="27" spans="1:30" x14ac:dyDescent="0.2">
      <c r="A27" s="105"/>
      <c r="B27" s="192"/>
      <c r="C27" s="134"/>
      <c r="D27" s="72"/>
      <c r="E27" s="72"/>
      <c r="F27" s="129"/>
      <c r="G27" s="106"/>
      <c r="H27" s="106"/>
      <c r="I27" s="105"/>
      <c r="J27" s="192"/>
      <c r="K27" s="134"/>
      <c r="L27" s="72"/>
      <c r="M27" s="72"/>
      <c r="N27" s="129"/>
      <c r="O27" s="107"/>
      <c r="Q27" s="105"/>
      <c r="R27" s="192"/>
      <c r="S27" s="134"/>
      <c r="T27" s="72"/>
      <c r="U27" s="72"/>
      <c r="V27" s="129"/>
      <c r="Y27" s="105"/>
      <c r="Z27" s="192"/>
      <c r="AA27" s="134"/>
      <c r="AB27" s="72"/>
      <c r="AC27" s="72"/>
      <c r="AD27" s="129"/>
    </row>
    <row r="28" spans="1:30" x14ac:dyDescent="0.2">
      <c r="A28" s="193"/>
      <c r="B28" s="72"/>
      <c r="C28" s="129"/>
      <c r="D28" s="72"/>
      <c r="E28" s="72"/>
      <c r="F28" s="129"/>
      <c r="G28" s="106"/>
      <c r="H28" s="51"/>
      <c r="I28" s="193"/>
      <c r="J28" s="72"/>
      <c r="K28" s="129"/>
      <c r="L28" s="72"/>
      <c r="M28" s="72"/>
      <c r="N28" s="129"/>
      <c r="O28" s="107"/>
      <c r="Q28" s="193"/>
      <c r="R28" s="72"/>
      <c r="S28" s="129"/>
      <c r="T28" s="72"/>
      <c r="U28" s="72"/>
      <c r="V28" s="129"/>
      <c r="Y28" s="193"/>
      <c r="Z28" s="72"/>
      <c r="AA28" s="129"/>
      <c r="AB28" s="72"/>
      <c r="AC28" s="72"/>
      <c r="AD28" s="129"/>
    </row>
    <row r="29" spans="1:30" x14ac:dyDescent="0.2">
      <c r="A29" s="229" t="s">
        <v>67</v>
      </c>
      <c r="B29" s="229"/>
      <c r="C29" s="229"/>
      <c r="D29" s="229"/>
      <c r="E29" s="229"/>
      <c r="F29" s="229"/>
      <c r="G29" s="51"/>
      <c r="H29" s="51"/>
      <c r="I29" s="229" t="s">
        <v>67</v>
      </c>
      <c r="J29" s="229"/>
      <c r="K29" s="229"/>
      <c r="L29" s="229"/>
      <c r="M29" s="229"/>
      <c r="N29" s="229"/>
      <c r="O29" s="107"/>
      <c r="Q29" s="229" t="s">
        <v>67</v>
      </c>
      <c r="R29" s="229"/>
      <c r="S29" s="229"/>
      <c r="T29" s="229"/>
      <c r="U29" s="229"/>
      <c r="V29" s="229"/>
      <c r="Y29" s="229" t="s">
        <v>67</v>
      </c>
      <c r="Z29" s="229"/>
      <c r="AA29" s="229"/>
      <c r="AB29" s="229"/>
      <c r="AC29" s="229"/>
      <c r="AD29" s="229"/>
    </row>
    <row r="30" spans="1:30" x14ac:dyDescent="0.2">
      <c r="A30" s="230" t="s">
        <v>141</v>
      </c>
      <c r="B30" s="230"/>
      <c r="C30" s="231"/>
      <c r="D30" s="232" t="s">
        <v>142</v>
      </c>
      <c r="E30" s="230"/>
      <c r="F30" s="230"/>
      <c r="G30" s="51"/>
      <c r="H30" s="51"/>
      <c r="I30" s="230" t="s">
        <v>141</v>
      </c>
      <c r="J30" s="230"/>
      <c r="K30" s="231"/>
      <c r="L30" s="232" t="s">
        <v>142</v>
      </c>
      <c r="M30" s="230"/>
      <c r="N30" s="230"/>
      <c r="O30" s="96"/>
      <c r="Q30" s="230" t="s">
        <v>141</v>
      </c>
      <c r="R30" s="230"/>
      <c r="S30" s="231"/>
      <c r="T30" s="232" t="s">
        <v>142</v>
      </c>
      <c r="U30" s="230"/>
      <c r="V30" s="230"/>
      <c r="Y30" s="230" t="s">
        <v>141</v>
      </c>
      <c r="Z30" s="230"/>
      <c r="AA30" s="231"/>
      <c r="AB30" s="232" t="s">
        <v>142</v>
      </c>
      <c r="AC30" s="230"/>
      <c r="AD30" s="230"/>
    </row>
    <row r="31" spans="1:30" x14ac:dyDescent="0.2">
      <c r="A31" s="77" t="s">
        <v>150</v>
      </c>
      <c r="B31" s="72"/>
      <c r="C31" s="140">
        <f>C32+C33</f>
        <v>0</v>
      </c>
      <c r="D31" s="77" t="s">
        <v>134</v>
      </c>
      <c r="E31" s="72"/>
      <c r="F31" s="135">
        <f>C26</f>
        <v>85</v>
      </c>
      <c r="G31" s="51"/>
      <c r="H31" s="51"/>
      <c r="I31" s="77" t="s">
        <v>150</v>
      </c>
      <c r="J31" s="72"/>
      <c r="K31" s="140">
        <f>K32+K33</f>
        <v>45</v>
      </c>
      <c r="L31" s="77" t="s">
        <v>134</v>
      </c>
      <c r="M31" s="72"/>
      <c r="N31" s="135">
        <f>K26</f>
        <v>130</v>
      </c>
      <c r="O31" s="92"/>
      <c r="Q31" s="77" t="s">
        <v>150</v>
      </c>
      <c r="R31" s="72"/>
      <c r="S31" s="140">
        <f>S32+S33</f>
        <v>134</v>
      </c>
      <c r="T31" s="77" t="s">
        <v>134</v>
      </c>
      <c r="U31" s="72"/>
      <c r="V31" s="135">
        <f>S26</f>
        <v>219</v>
      </c>
      <c r="Y31" s="77" t="s">
        <v>150</v>
      </c>
      <c r="Z31" s="72"/>
      <c r="AA31" s="140">
        <f>AA32+AA33</f>
        <v>45</v>
      </c>
      <c r="AB31" s="77" t="s">
        <v>134</v>
      </c>
      <c r="AC31" s="72"/>
      <c r="AD31" s="135">
        <f>AA26</f>
        <v>130</v>
      </c>
    </row>
    <row r="32" spans="1:30" x14ac:dyDescent="0.2">
      <c r="A32" s="142" t="s">
        <v>137</v>
      </c>
      <c r="B32" s="72"/>
      <c r="C32" s="126">
        <v>0</v>
      </c>
      <c r="D32" s="77"/>
      <c r="E32" s="72"/>
      <c r="F32" s="135"/>
      <c r="G32" s="51"/>
      <c r="H32" s="51"/>
      <c r="I32" s="142" t="s">
        <v>137</v>
      </c>
      <c r="J32" s="72"/>
      <c r="K32" s="126">
        <v>45</v>
      </c>
      <c r="L32" s="77"/>
      <c r="M32" s="72"/>
      <c r="N32" s="135"/>
      <c r="O32" s="92"/>
      <c r="Q32" s="142" t="s">
        <v>137</v>
      </c>
      <c r="R32" s="72"/>
      <c r="S32" s="126">
        <v>134</v>
      </c>
      <c r="T32" s="77"/>
      <c r="U32" s="72"/>
      <c r="V32" s="135"/>
      <c r="Y32" s="142" t="s">
        <v>137</v>
      </c>
      <c r="Z32" s="72"/>
      <c r="AA32" s="126">
        <v>45</v>
      </c>
      <c r="AB32" s="77"/>
      <c r="AC32" s="72"/>
      <c r="AD32" s="135"/>
    </row>
    <row r="33" spans="1:30" x14ac:dyDescent="0.2">
      <c r="A33" s="142" t="s">
        <v>138</v>
      </c>
      <c r="B33" s="72"/>
      <c r="C33" s="126">
        <v>0</v>
      </c>
      <c r="D33" s="77"/>
      <c r="E33" s="72"/>
      <c r="F33" s="135"/>
      <c r="G33" s="51"/>
      <c r="H33" s="51"/>
      <c r="I33" s="142" t="s">
        <v>138</v>
      </c>
      <c r="J33" s="72"/>
      <c r="K33" s="126">
        <v>0</v>
      </c>
      <c r="L33" s="77"/>
      <c r="M33" s="72"/>
      <c r="N33" s="135"/>
      <c r="O33" s="92"/>
      <c r="Q33" s="142" t="s">
        <v>138</v>
      </c>
      <c r="R33" s="72"/>
      <c r="S33" s="126">
        <v>0</v>
      </c>
      <c r="T33" s="77"/>
      <c r="U33" s="72"/>
      <c r="V33" s="135"/>
      <c r="Y33" s="142" t="s">
        <v>138</v>
      </c>
      <c r="Z33" s="72"/>
      <c r="AA33" s="126">
        <v>0</v>
      </c>
      <c r="AB33" s="77"/>
      <c r="AC33" s="72"/>
      <c r="AD33" s="135"/>
    </row>
    <row r="34" spans="1:30" x14ac:dyDescent="0.2">
      <c r="A34" s="190" t="s">
        <v>133</v>
      </c>
      <c r="B34" s="182"/>
      <c r="C34" s="141">
        <v>0</v>
      </c>
      <c r="D34" s="72"/>
      <c r="E34" s="72"/>
      <c r="F34" s="129"/>
      <c r="G34" s="51"/>
      <c r="H34" s="51"/>
      <c r="I34" s="190" t="s">
        <v>133</v>
      </c>
      <c r="J34" s="182"/>
      <c r="K34" s="141">
        <v>0</v>
      </c>
      <c r="L34" s="72"/>
      <c r="M34" s="72"/>
      <c r="N34" s="129"/>
      <c r="O34" s="86"/>
      <c r="Q34" s="190" t="s">
        <v>133</v>
      </c>
      <c r="R34" s="182"/>
      <c r="S34" s="141">
        <f>S23*-1</f>
        <v>0</v>
      </c>
      <c r="T34" s="72"/>
      <c r="U34" s="72"/>
      <c r="V34" s="129"/>
      <c r="Y34" s="190" t="s">
        <v>133</v>
      </c>
      <c r="Z34" s="182"/>
      <c r="AA34" s="141">
        <f>AA23*-1</f>
        <v>0</v>
      </c>
      <c r="AB34" s="72"/>
      <c r="AC34" s="72"/>
      <c r="AD34" s="129"/>
    </row>
    <row r="35" spans="1:30" x14ac:dyDescent="0.2">
      <c r="A35" s="194"/>
      <c r="B35" s="108"/>
      <c r="C35" s="126"/>
      <c r="D35" s="72"/>
      <c r="E35" s="72"/>
      <c r="F35" s="129"/>
      <c r="G35" s="51"/>
      <c r="H35" s="51"/>
      <c r="I35" s="194"/>
      <c r="J35" s="108"/>
      <c r="K35" s="126"/>
      <c r="L35" s="72"/>
      <c r="M35" s="72"/>
      <c r="N35" s="129"/>
      <c r="O35" s="86"/>
      <c r="Q35" s="194"/>
      <c r="R35" s="108"/>
      <c r="S35" s="126"/>
      <c r="T35" s="72"/>
      <c r="U35" s="72"/>
      <c r="V35" s="129"/>
      <c r="Y35" s="194"/>
      <c r="Z35" s="108"/>
      <c r="AA35" s="126"/>
      <c r="AB35" s="72"/>
      <c r="AC35" s="72"/>
      <c r="AD35" s="129"/>
    </row>
    <row r="36" spans="1:30" x14ac:dyDescent="0.2">
      <c r="A36" s="71" t="s">
        <v>140</v>
      </c>
      <c r="B36" s="108"/>
      <c r="C36" s="141">
        <f>F36-C31-C34</f>
        <v>85</v>
      </c>
      <c r="D36" s="71" t="s">
        <v>135</v>
      </c>
      <c r="E36" s="72"/>
      <c r="F36" s="135">
        <f>F31</f>
        <v>85</v>
      </c>
      <c r="G36" s="51"/>
      <c r="H36" s="51"/>
      <c r="I36" s="71" t="s">
        <v>140</v>
      </c>
      <c r="J36" s="108"/>
      <c r="K36" s="141">
        <f>N36-K31-K34</f>
        <v>85</v>
      </c>
      <c r="L36" s="71" t="s">
        <v>135</v>
      </c>
      <c r="M36" s="72"/>
      <c r="N36" s="135">
        <f>N31</f>
        <v>130</v>
      </c>
      <c r="O36" s="86"/>
      <c r="Q36" s="71" t="s">
        <v>140</v>
      </c>
      <c r="R36" s="108"/>
      <c r="S36" s="141">
        <f>V36-S31-S34</f>
        <v>85</v>
      </c>
      <c r="T36" s="71" t="s">
        <v>135</v>
      </c>
      <c r="U36" s="72"/>
      <c r="V36" s="135">
        <f>V31</f>
        <v>219</v>
      </c>
      <c r="Y36" s="71" t="s">
        <v>140</v>
      </c>
      <c r="Z36" s="108"/>
      <c r="AA36" s="141">
        <f>AD36-AA31-AA34</f>
        <v>85</v>
      </c>
      <c r="AB36" s="71" t="s">
        <v>135</v>
      </c>
      <c r="AC36" s="72"/>
      <c r="AD36" s="135">
        <f>AD31</f>
        <v>130</v>
      </c>
    </row>
    <row r="37" spans="1:30" x14ac:dyDescent="0.2">
      <c r="A37" s="71"/>
      <c r="B37" s="108"/>
      <c r="C37" s="125"/>
      <c r="D37" s="71"/>
      <c r="E37" s="72"/>
      <c r="F37" s="135"/>
      <c r="G37" s="51"/>
      <c r="H37" s="51"/>
      <c r="I37" s="71"/>
      <c r="J37" s="108"/>
      <c r="K37" s="125"/>
      <c r="L37" s="71"/>
      <c r="M37" s="72"/>
      <c r="N37" s="135"/>
      <c r="O37" s="86"/>
      <c r="Q37" s="71"/>
      <c r="R37" s="108"/>
      <c r="S37" s="125"/>
      <c r="T37" s="71"/>
      <c r="U37" s="72"/>
      <c r="V37" s="135"/>
      <c r="Y37" s="71"/>
      <c r="Z37" s="108"/>
      <c r="AA37" s="125"/>
      <c r="AB37" s="71"/>
      <c r="AC37" s="72"/>
      <c r="AD37" s="135"/>
    </row>
    <row r="38" spans="1:30" x14ac:dyDescent="0.2">
      <c r="A38" s="71"/>
      <c r="B38" s="108"/>
      <c r="C38" s="125"/>
      <c r="D38" s="71"/>
      <c r="E38" s="72"/>
      <c r="F38" s="135"/>
      <c r="G38" s="51"/>
      <c r="H38" s="51"/>
      <c r="I38" s="71"/>
      <c r="J38" s="108"/>
      <c r="K38" s="125"/>
      <c r="L38" s="71"/>
      <c r="M38" s="72"/>
      <c r="N38" s="135"/>
      <c r="O38" s="86"/>
      <c r="Q38" s="71"/>
      <c r="R38" s="108"/>
      <c r="S38" s="125"/>
      <c r="T38" s="71"/>
      <c r="U38" s="72"/>
      <c r="V38" s="135"/>
      <c r="Y38" s="71"/>
      <c r="Z38" s="108"/>
      <c r="AA38" s="125"/>
      <c r="AB38" s="71"/>
      <c r="AC38" s="72"/>
      <c r="AD38" s="135"/>
    </row>
    <row r="39" spans="1:30" x14ac:dyDescent="0.2">
      <c r="A39" s="229" t="s">
        <v>139</v>
      </c>
      <c r="B39" s="229"/>
      <c r="C39" s="229"/>
      <c r="D39" s="229"/>
      <c r="E39" s="229"/>
      <c r="F39" s="229"/>
      <c r="G39" s="51"/>
      <c r="H39" s="51"/>
      <c r="I39" s="229" t="s">
        <v>139</v>
      </c>
      <c r="J39" s="229"/>
      <c r="K39" s="229"/>
      <c r="L39" s="229"/>
      <c r="M39" s="229"/>
      <c r="N39" s="229"/>
      <c r="O39" s="86"/>
      <c r="Q39" s="229" t="s">
        <v>139</v>
      </c>
      <c r="R39" s="229"/>
      <c r="S39" s="229"/>
      <c r="T39" s="229"/>
      <c r="U39" s="229"/>
      <c r="V39" s="229"/>
      <c r="Y39" s="229" t="s">
        <v>139</v>
      </c>
      <c r="Z39" s="229"/>
      <c r="AA39" s="229"/>
      <c r="AB39" s="229"/>
      <c r="AC39" s="229"/>
      <c r="AD39" s="229"/>
    </row>
    <row r="40" spans="1:30" x14ac:dyDescent="0.2">
      <c r="A40" s="230" t="s">
        <v>141</v>
      </c>
      <c r="B40" s="230"/>
      <c r="C40" s="231"/>
      <c r="D40" s="232" t="s">
        <v>142</v>
      </c>
      <c r="E40" s="230"/>
      <c r="F40" s="230"/>
      <c r="G40" s="51"/>
      <c r="H40" s="51"/>
      <c r="I40" s="230" t="s">
        <v>141</v>
      </c>
      <c r="J40" s="230"/>
      <c r="K40" s="231"/>
      <c r="L40" s="232" t="s">
        <v>142</v>
      </c>
      <c r="M40" s="230"/>
      <c r="N40" s="230"/>
      <c r="O40" s="86"/>
      <c r="Q40" s="230" t="s">
        <v>141</v>
      </c>
      <c r="R40" s="230"/>
      <c r="S40" s="231"/>
      <c r="T40" s="232" t="s">
        <v>142</v>
      </c>
      <c r="U40" s="230"/>
      <c r="V40" s="230"/>
      <c r="Y40" s="230" t="s">
        <v>141</v>
      </c>
      <c r="Z40" s="230"/>
      <c r="AA40" s="231"/>
      <c r="AB40" s="232" t="s">
        <v>142</v>
      </c>
      <c r="AC40" s="230"/>
      <c r="AD40" s="230"/>
    </row>
    <row r="41" spans="1:30" x14ac:dyDescent="0.2">
      <c r="A41" s="77" t="s">
        <v>144</v>
      </c>
      <c r="B41" s="72"/>
      <c r="C41" s="140">
        <v>85</v>
      </c>
      <c r="D41" s="77" t="s">
        <v>140</v>
      </c>
      <c r="E41" s="72"/>
      <c r="F41" s="135">
        <f>C36</f>
        <v>85</v>
      </c>
      <c r="G41" s="51"/>
      <c r="H41" s="51"/>
      <c r="I41" s="77" t="s">
        <v>144</v>
      </c>
      <c r="J41" s="72"/>
      <c r="K41" s="140">
        <v>85</v>
      </c>
      <c r="L41" s="77" t="s">
        <v>140</v>
      </c>
      <c r="M41" s="72"/>
      <c r="N41" s="135">
        <f>K36</f>
        <v>85</v>
      </c>
      <c r="O41" s="86"/>
      <c r="Q41" s="77" t="s">
        <v>144</v>
      </c>
      <c r="R41" s="72"/>
      <c r="S41" s="140">
        <v>85</v>
      </c>
      <c r="T41" s="77" t="s">
        <v>140</v>
      </c>
      <c r="U41" s="72"/>
      <c r="V41" s="135">
        <f>S36</f>
        <v>85</v>
      </c>
      <c r="Y41" s="77" t="s">
        <v>144</v>
      </c>
      <c r="Z41" s="72"/>
      <c r="AA41" s="140">
        <v>85</v>
      </c>
      <c r="AB41" s="77" t="s">
        <v>140</v>
      </c>
      <c r="AC41" s="72"/>
      <c r="AD41" s="135">
        <f>AA36</f>
        <v>85</v>
      </c>
    </row>
    <row r="42" spans="1:30" x14ac:dyDescent="0.2">
      <c r="A42" s="108"/>
      <c r="B42" s="79"/>
      <c r="C42" s="137"/>
      <c r="D42" s="108"/>
      <c r="E42" s="108"/>
      <c r="F42" s="134"/>
      <c r="G42" s="51"/>
      <c r="H42" s="51"/>
      <c r="I42" s="108"/>
      <c r="J42" s="79"/>
      <c r="K42" s="137"/>
      <c r="L42" s="108"/>
      <c r="M42" s="108"/>
      <c r="N42" s="134"/>
      <c r="O42" s="86"/>
      <c r="Q42" s="108"/>
      <c r="R42" s="79"/>
      <c r="S42" s="137"/>
      <c r="T42" s="108"/>
      <c r="U42" s="108"/>
      <c r="V42" s="134"/>
      <c r="Y42" s="108"/>
      <c r="Z42" s="79"/>
      <c r="AA42" s="137"/>
      <c r="AB42" s="108"/>
      <c r="AC42" s="108"/>
      <c r="AD42" s="134"/>
    </row>
    <row r="43" spans="1:30" x14ac:dyDescent="0.2">
      <c r="A43" s="108"/>
      <c r="B43" s="79"/>
      <c r="C43" s="138"/>
      <c r="D43" s="108"/>
      <c r="E43" s="108"/>
      <c r="F43" s="134"/>
      <c r="G43" s="51"/>
      <c r="H43" s="51"/>
      <c r="I43" s="108"/>
      <c r="J43" s="79"/>
      <c r="K43" s="138"/>
      <c r="L43" s="108"/>
      <c r="M43" s="108"/>
      <c r="N43" s="134"/>
      <c r="O43" s="86"/>
      <c r="Q43" s="108"/>
      <c r="R43" s="79"/>
      <c r="S43" s="138"/>
      <c r="T43" s="108"/>
      <c r="U43" s="108"/>
      <c r="V43" s="134"/>
      <c r="Y43" s="108"/>
      <c r="Z43" s="79"/>
      <c r="AA43" s="138"/>
      <c r="AB43" s="108"/>
      <c r="AC43" s="108"/>
      <c r="AD43" s="134"/>
    </row>
    <row r="44" spans="1:30" x14ac:dyDescent="0.2">
      <c r="A44" s="79"/>
      <c r="B44" s="79"/>
      <c r="C44" s="138"/>
      <c r="D44" s="108"/>
      <c r="E44" s="108"/>
      <c r="F44" s="134"/>
      <c r="G44" s="51"/>
      <c r="H44" s="51"/>
      <c r="I44" s="79"/>
      <c r="J44" s="79"/>
      <c r="K44" s="138"/>
      <c r="L44" s="108"/>
      <c r="M44" s="108"/>
      <c r="N44" s="134"/>
      <c r="O44" s="86"/>
      <c r="Q44" s="79"/>
      <c r="R44" s="79"/>
      <c r="S44" s="138"/>
      <c r="T44" s="108"/>
      <c r="U44" s="108"/>
      <c r="V44" s="134"/>
      <c r="Y44" s="79"/>
      <c r="Z44" s="79"/>
      <c r="AA44" s="138"/>
      <c r="AB44" s="108"/>
      <c r="AC44" s="108"/>
      <c r="AD44" s="134"/>
    </row>
    <row r="45" spans="1:30" ht="12.95" customHeight="1" x14ac:dyDescent="0.2">
      <c r="A45" s="233" t="s">
        <v>74</v>
      </c>
      <c r="B45" s="233"/>
      <c r="C45" s="233"/>
      <c r="D45" s="233"/>
      <c r="E45" s="233"/>
      <c r="F45" s="233"/>
      <c r="G45" s="51"/>
      <c r="H45" s="51"/>
      <c r="I45" s="233" t="s">
        <v>74</v>
      </c>
      <c r="J45" s="233"/>
      <c r="K45" s="233"/>
      <c r="L45" s="233"/>
      <c r="M45" s="233"/>
      <c r="N45" s="233"/>
      <c r="O45" s="86"/>
      <c r="Q45" s="233" t="s">
        <v>74</v>
      </c>
      <c r="R45" s="233"/>
      <c r="S45" s="233"/>
      <c r="T45" s="233"/>
      <c r="U45" s="233"/>
      <c r="V45" s="233"/>
      <c r="Y45" s="233" t="s">
        <v>74</v>
      </c>
      <c r="Z45" s="233"/>
      <c r="AA45" s="233"/>
      <c r="AB45" s="233"/>
      <c r="AC45" s="233"/>
      <c r="AD45" s="233"/>
    </row>
    <row r="46" spans="1:30" x14ac:dyDescent="0.2">
      <c r="A46" s="230" t="s">
        <v>141</v>
      </c>
      <c r="B46" s="230"/>
      <c r="C46" s="231"/>
      <c r="D46" s="232" t="s">
        <v>142</v>
      </c>
      <c r="E46" s="230"/>
      <c r="F46" s="230"/>
      <c r="G46" s="51"/>
      <c r="H46" s="51"/>
      <c r="I46" s="230" t="s">
        <v>141</v>
      </c>
      <c r="J46" s="230"/>
      <c r="K46" s="231"/>
      <c r="L46" s="232" t="s">
        <v>142</v>
      </c>
      <c r="M46" s="230"/>
      <c r="N46" s="230"/>
      <c r="O46" s="86"/>
      <c r="Q46" s="230" t="s">
        <v>141</v>
      </c>
      <c r="R46" s="230"/>
      <c r="S46" s="231"/>
      <c r="T46" s="232" t="s">
        <v>142</v>
      </c>
      <c r="U46" s="230"/>
      <c r="V46" s="230"/>
      <c r="Y46" s="230" t="s">
        <v>141</v>
      </c>
      <c r="Z46" s="230"/>
      <c r="AA46" s="231"/>
      <c r="AB46" s="232" t="s">
        <v>142</v>
      </c>
      <c r="AC46" s="230"/>
      <c r="AD46" s="230"/>
    </row>
    <row r="47" spans="1:30" x14ac:dyDescent="0.2">
      <c r="A47" s="148" t="s">
        <v>149</v>
      </c>
      <c r="B47" s="148"/>
      <c r="C47" s="149">
        <v>0</v>
      </c>
      <c r="D47" s="109" t="s">
        <v>145</v>
      </c>
      <c r="E47" s="99"/>
      <c r="F47" s="109">
        <f>C47+C48</f>
        <v>0</v>
      </c>
      <c r="G47" s="51"/>
      <c r="H47" s="51"/>
      <c r="I47" s="148" t="s">
        <v>149</v>
      </c>
      <c r="J47" s="148"/>
      <c r="K47" s="149">
        <v>0</v>
      </c>
      <c r="L47" s="109" t="s">
        <v>145</v>
      </c>
      <c r="M47" s="99"/>
      <c r="N47" s="109">
        <f>K47+K48</f>
        <v>0</v>
      </c>
      <c r="O47" s="86"/>
      <c r="Q47" s="148" t="s">
        <v>149</v>
      </c>
      <c r="R47" s="148"/>
      <c r="S47" s="149">
        <v>0</v>
      </c>
      <c r="T47" s="109" t="s">
        <v>145</v>
      </c>
      <c r="U47" s="99"/>
      <c r="V47" s="109">
        <f>S47+S48</f>
        <v>0</v>
      </c>
      <c r="Y47" s="148" t="s">
        <v>149</v>
      </c>
      <c r="Z47" s="148"/>
      <c r="AA47" s="149">
        <v>89</v>
      </c>
      <c r="AB47" s="109" t="s">
        <v>145</v>
      </c>
      <c r="AC47" s="99"/>
      <c r="AD47" s="109">
        <f>AA47+AA48</f>
        <v>89</v>
      </c>
    </row>
    <row r="48" spans="1:30" x14ac:dyDescent="0.2">
      <c r="A48" s="77" t="s">
        <v>157</v>
      </c>
      <c r="B48" s="74"/>
      <c r="C48" s="150">
        <v>0</v>
      </c>
      <c r="D48" s="108"/>
      <c r="E48" s="108"/>
      <c r="F48" s="108"/>
      <c r="G48" s="51"/>
      <c r="H48" s="51"/>
      <c r="I48" s="77" t="s">
        <v>157</v>
      </c>
      <c r="J48" s="74"/>
      <c r="K48" s="150">
        <v>0</v>
      </c>
      <c r="L48" s="108"/>
      <c r="M48" s="108"/>
      <c r="N48" s="108"/>
      <c r="O48" s="86"/>
      <c r="Q48" s="77" t="s">
        <v>157</v>
      </c>
      <c r="R48" s="74"/>
      <c r="S48" s="150">
        <v>0</v>
      </c>
      <c r="T48" s="108"/>
      <c r="U48" s="108"/>
      <c r="V48" s="108"/>
      <c r="Y48" s="77" t="s">
        <v>157</v>
      </c>
      <c r="Z48" s="74"/>
      <c r="AA48" s="150">
        <v>0</v>
      </c>
      <c r="AB48" s="108"/>
      <c r="AC48" s="108"/>
      <c r="AD48" s="108"/>
    </row>
    <row r="49" spans="1:30" x14ac:dyDescent="0.2">
      <c r="A49" s="79"/>
      <c r="B49" s="79"/>
      <c r="C49" s="79"/>
      <c r="D49" s="108"/>
      <c r="E49" s="108"/>
      <c r="F49" s="108"/>
      <c r="G49" s="51"/>
      <c r="H49" s="51"/>
      <c r="I49" s="79"/>
      <c r="J49" s="79"/>
      <c r="K49" s="79"/>
      <c r="L49" s="108"/>
      <c r="M49" s="108"/>
      <c r="N49" s="108"/>
      <c r="O49" s="86"/>
      <c r="Q49" s="79"/>
      <c r="R49" s="79"/>
      <c r="S49" s="79"/>
      <c r="T49" s="108"/>
      <c r="U49" s="108"/>
      <c r="V49" s="108"/>
      <c r="Y49" s="79"/>
      <c r="Z49" s="79"/>
      <c r="AA49" s="79"/>
      <c r="AB49" s="108"/>
      <c r="AC49" s="108"/>
      <c r="AD49" s="108"/>
    </row>
    <row r="50" spans="1:30" x14ac:dyDescent="0.2">
      <c r="A50" s="108"/>
      <c r="B50" s="108"/>
      <c r="C50" s="134"/>
      <c r="D50" s="108"/>
      <c r="E50" s="108"/>
      <c r="F50" s="134"/>
      <c r="G50" s="51"/>
      <c r="H50" s="51"/>
      <c r="I50" s="108"/>
      <c r="J50" s="108"/>
      <c r="K50" s="134"/>
      <c r="L50" s="108"/>
      <c r="M50" s="108"/>
      <c r="N50" s="134"/>
      <c r="O50" s="86"/>
      <c r="Q50" s="108"/>
      <c r="R50" s="108"/>
      <c r="S50" s="134"/>
      <c r="T50" s="108"/>
      <c r="U50" s="108"/>
      <c r="V50" s="134"/>
      <c r="Y50" s="108"/>
      <c r="Z50" s="108"/>
      <c r="AA50" s="134"/>
      <c r="AB50" s="108"/>
      <c r="AC50" s="108"/>
      <c r="AD50" s="134"/>
    </row>
    <row r="51" spans="1:30" x14ac:dyDescent="0.2">
      <c r="A51" s="229" t="s">
        <v>123</v>
      </c>
      <c r="B51" s="229"/>
      <c r="C51" s="229"/>
      <c r="D51" s="229"/>
      <c r="E51" s="229"/>
      <c r="F51" s="229"/>
      <c r="G51" s="51"/>
      <c r="H51" s="51"/>
      <c r="I51" s="229" t="s">
        <v>123</v>
      </c>
      <c r="J51" s="229"/>
      <c r="K51" s="229"/>
      <c r="L51" s="229"/>
      <c r="M51" s="229"/>
      <c r="N51" s="229"/>
      <c r="O51" s="86"/>
      <c r="Q51" s="229" t="s">
        <v>123</v>
      </c>
      <c r="R51" s="229"/>
      <c r="S51" s="229"/>
      <c r="T51" s="229"/>
      <c r="U51" s="229"/>
      <c r="V51" s="229"/>
      <c r="Y51" s="229" t="s">
        <v>123</v>
      </c>
      <c r="Z51" s="229"/>
      <c r="AA51" s="229"/>
      <c r="AB51" s="229"/>
      <c r="AC51" s="229"/>
      <c r="AD51" s="229"/>
    </row>
    <row r="52" spans="1:30" x14ac:dyDescent="0.2">
      <c r="A52" s="230" t="s">
        <v>69</v>
      </c>
      <c r="B52" s="230"/>
      <c r="C52" s="231"/>
      <c r="D52" s="232" t="s">
        <v>124</v>
      </c>
      <c r="E52" s="230"/>
      <c r="F52" s="230"/>
      <c r="G52" s="51"/>
      <c r="H52" s="51"/>
      <c r="I52" s="230" t="s">
        <v>69</v>
      </c>
      <c r="J52" s="230"/>
      <c r="K52" s="231"/>
      <c r="L52" s="232" t="s">
        <v>124</v>
      </c>
      <c r="M52" s="230"/>
      <c r="N52" s="230"/>
      <c r="O52" s="86"/>
      <c r="Q52" s="230" t="s">
        <v>69</v>
      </c>
      <c r="R52" s="230"/>
      <c r="S52" s="231"/>
      <c r="T52" s="232" t="s">
        <v>124</v>
      </c>
      <c r="U52" s="230"/>
      <c r="V52" s="230"/>
      <c r="Y52" s="230" t="s">
        <v>69</v>
      </c>
      <c r="Z52" s="230"/>
      <c r="AA52" s="231"/>
      <c r="AB52" s="232" t="s">
        <v>124</v>
      </c>
      <c r="AC52" s="230"/>
      <c r="AD52" s="230"/>
    </row>
    <row r="53" spans="1:30" x14ac:dyDescent="0.2">
      <c r="A53" s="195" t="s">
        <v>81</v>
      </c>
      <c r="B53" s="144">
        <v>0</v>
      </c>
      <c r="C53" s="141">
        <f>B53+C31+C34</f>
        <v>0</v>
      </c>
      <c r="D53" s="71" t="s">
        <v>127</v>
      </c>
      <c r="E53" s="71">
        <v>0</v>
      </c>
      <c r="F53" s="135">
        <v>0</v>
      </c>
      <c r="G53" s="51"/>
      <c r="H53" s="51"/>
      <c r="I53" s="195" t="s">
        <v>81</v>
      </c>
      <c r="J53" s="144">
        <v>0</v>
      </c>
      <c r="K53" s="141">
        <f>J53+K31+K34</f>
        <v>45</v>
      </c>
      <c r="L53" s="71" t="s">
        <v>127</v>
      </c>
      <c r="M53" s="71">
        <v>0</v>
      </c>
      <c r="N53" s="135">
        <v>0</v>
      </c>
      <c r="O53" s="86"/>
      <c r="Q53" s="195" t="s">
        <v>81</v>
      </c>
      <c r="R53" s="144">
        <v>0</v>
      </c>
      <c r="S53" s="141">
        <f>R53+S31+S34</f>
        <v>134</v>
      </c>
      <c r="T53" s="71" t="s">
        <v>127</v>
      </c>
      <c r="U53" s="71">
        <v>0</v>
      </c>
      <c r="V53" s="135">
        <v>0</v>
      </c>
      <c r="Y53" s="195" t="s">
        <v>81</v>
      </c>
      <c r="Z53" s="144">
        <v>0</v>
      </c>
      <c r="AA53" s="141">
        <f>Z53+AA31+AA34</f>
        <v>45</v>
      </c>
      <c r="AB53" s="71" t="s">
        <v>127</v>
      </c>
      <c r="AC53" s="71">
        <v>0</v>
      </c>
      <c r="AD53" s="135">
        <v>0</v>
      </c>
    </row>
    <row r="54" spans="1:30" x14ac:dyDescent="0.2">
      <c r="A54" s="196" t="s">
        <v>79</v>
      </c>
      <c r="B54" s="125">
        <v>0</v>
      </c>
      <c r="C54" s="141">
        <f>B54+C33+C47+C48</f>
        <v>0</v>
      </c>
      <c r="D54" s="71"/>
      <c r="E54" s="71"/>
      <c r="F54" s="135"/>
      <c r="G54" s="51"/>
      <c r="H54" s="51"/>
      <c r="I54" s="196" t="s">
        <v>79</v>
      </c>
      <c r="J54" s="125">
        <v>0</v>
      </c>
      <c r="K54" s="141">
        <f>J54+K33+K47+K48</f>
        <v>0</v>
      </c>
      <c r="L54" s="71"/>
      <c r="M54" s="71"/>
      <c r="N54" s="135"/>
      <c r="O54" s="86"/>
      <c r="Q54" s="196" t="s">
        <v>79</v>
      </c>
      <c r="R54" s="125">
        <v>0</v>
      </c>
      <c r="S54" s="141">
        <f>R54+S33+S47+S48</f>
        <v>0</v>
      </c>
      <c r="T54" s="71"/>
      <c r="U54" s="71"/>
      <c r="V54" s="135"/>
      <c r="Y54" s="196" t="s">
        <v>79</v>
      </c>
      <c r="Z54" s="125">
        <v>0</v>
      </c>
      <c r="AA54" s="141">
        <f>Z54+AA33+AA47+AA48</f>
        <v>89</v>
      </c>
      <c r="AB54" s="71"/>
      <c r="AC54" s="71"/>
      <c r="AD54" s="135"/>
    </row>
    <row r="55" spans="1:30" ht="15.75" x14ac:dyDescent="0.2">
      <c r="A55" s="195" t="s">
        <v>125</v>
      </c>
      <c r="B55" s="125">
        <v>50</v>
      </c>
      <c r="C55" s="141">
        <f>B55+C41</f>
        <v>135</v>
      </c>
      <c r="D55" s="71" t="s">
        <v>83</v>
      </c>
      <c r="E55" s="71">
        <f>E57-E53</f>
        <v>50</v>
      </c>
      <c r="F55" s="135">
        <f>F57-F53</f>
        <v>135</v>
      </c>
      <c r="G55" s="51"/>
      <c r="H55" s="51"/>
      <c r="I55" s="195" t="s">
        <v>125</v>
      </c>
      <c r="J55" s="125">
        <v>50</v>
      </c>
      <c r="K55" s="141">
        <f>J55+K41</f>
        <v>135</v>
      </c>
      <c r="L55" s="71" t="s">
        <v>83</v>
      </c>
      <c r="M55" s="71">
        <f>M57-M53</f>
        <v>50</v>
      </c>
      <c r="N55" s="135">
        <f>N57-N53</f>
        <v>180</v>
      </c>
      <c r="O55" s="87"/>
      <c r="Q55" s="195" t="s">
        <v>125</v>
      </c>
      <c r="R55" s="125">
        <v>50</v>
      </c>
      <c r="S55" s="141">
        <f>R55+S41</f>
        <v>135</v>
      </c>
      <c r="T55" s="71" t="s">
        <v>83</v>
      </c>
      <c r="U55" s="71">
        <f>U57-U53</f>
        <v>50</v>
      </c>
      <c r="V55" s="135">
        <f>V57-V53</f>
        <v>269</v>
      </c>
      <c r="Y55" s="195" t="s">
        <v>125</v>
      </c>
      <c r="Z55" s="125">
        <v>50</v>
      </c>
      <c r="AA55" s="141">
        <f>Z55+AA41</f>
        <v>135</v>
      </c>
      <c r="AB55" s="71" t="s">
        <v>83</v>
      </c>
      <c r="AC55" s="71">
        <f>AC57-AC53</f>
        <v>50</v>
      </c>
      <c r="AD55" s="135">
        <f>AD57-AD53</f>
        <v>269</v>
      </c>
    </row>
    <row r="56" spans="1:30" x14ac:dyDescent="0.2">
      <c r="A56" s="197"/>
      <c r="B56" s="77"/>
      <c r="C56" s="126"/>
      <c r="F56" s="48"/>
      <c r="G56" s="51"/>
      <c r="H56" s="51"/>
      <c r="I56" s="197"/>
      <c r="J56" s="77"/>
      <c r="K56" s="126"/>
      <c r="O56" s="86"/>
      <c r="Q56" s="197"/>
      <c r="R56" s="77"/>
      <c r="S56" s="126"/>
      <c r="Y56" s="197"/>
      <c r="Z56" s="77"/>
      <c r="AA56" s="126"/>
    </row>
    <row r="57" spans="1:30" x14ac:dyDescent="0.2">
      <c r="A57" s="195" t="s">
        <v>126</v>
      </c>
      <c r="B57" s="125">
        <f>SUM(B53:B55)</f>
        <v>50</v>
      </c>
      <c r="C57" s="125">
        <f>SUM(C53:C55)</f>
        <v>135</v>
      </c>
      <c r="D57" s="145" t="s">
        <v>128</v>
      </c>
      <c r="E57" s="71">
        <f>B57</f>
        <v>50</v>
      </c>
      <c r="F57" s="135">
        <f>C57</f>
        <v>135</v>
      </c>
      <c r="G57" s="51"/>
      <c r="H57" s="51"/>
      <c r="I57" s="195" t="s">
        <v>126</v>
      </c>
      <c r="J57" s="125">
        <f>SUM(J53:J55)</f>
        <v>50</v>
      </c>
      <c r="K57" s="125">
        <f>SUM(K53:K55)</f>
        <v>180</v>
      </c>
      <c r="L57" s="145" t="s">
        <v>128</v>
      </c>
      <c r="M57" s="71">
        <f>J57</f>
        <v>50</v>
      </c>
      <c r="N57" s="135">
        <f>K57</f>
        <v>180</v>
      </c>
      <c r="O57" s="86"/>
      <c r="Q57" s="195" t="s">
        <v>126</v>
      </c>
      <c r="R57" s="125">
        <f>SUM(R53:R55)</f>
        <v>50</v>
      </c>
      <c r="S57" s="125">
        <f>SUM(S53:S55)</f>
        <v>269</v>
      </c>
      <c r="T57" s="145" t="s">
        <v>128</v>
      </c>
      <c r="U57" s="71">
        <f>R57</f>
        <v>50</v>
      </c>
      <c r="V57" s="135">
        <f>S57</f>
        <v>269</v>
      </c>
      <c r="Y57" s="195" t="s">
        <v>126</v>
      </c>
      <c r="Z57" s="125">
        <f>SUM(Z53:Z55)</f>
        <v>50</v>
      </c>
      <c r="AA57" s="125">
        <f>SUM(AA53:AA55)</f>
        <v>269</v>
      </c>
      <c r="AB57" s="145" t="s">
        <v>128</v>
      </c>
      <c r="AC57" s="71">
        <f>Z57</f>
        <v>50</v>
      </c>
      <c r="AD57" s="135">
        <f>AA57</f>
        <v>269</v>
      </c>
    </row>
    <row r="58" spans="1:30" x14ac:dyDescent="0.2">
      <c r="A58" s="147"/>
      <c r="B58" s="147"/>
      <c r="C58" s="147"/>
      <c r="D58" s="147"/>
      <c r="F58" s="48"/>
      <c r="G58" s="51"/>
      <c r="H58" s="51"/>
      <c r="I58" s="147"/>
      <c r="J58" s="147"/>
      <c r="K58" s="147"/>
      <c r="L58" s="147"/>
      <c r="O58" s="86"/>
      <c r="Q58" s="147"/>
      <c r="R58" s="147"/>
      <c r="S58" s="147"/>
      <c r="T58" s="147"/>
      <c r="Y58" s="147"/>
      <c r="Z58" s="147"/>
      <c r="AA58" s="147"/>
      <c r="AB58" s="147"/>
    </row>
    <row r="59" spans="1:30" x14ac:dyDescent="0.2">
      <c r="A59" s="147"/>
      <c r="B59" s="147"/>
      <c r="C59" s="147"/>
      <c r="D59" s="152" t="s">
        <v>151</v>
      </c>
      <c r="E59" s="153"/>
      <c r="F59" s="154">
        <f>F41-C41</f>
        <v>0</v>
      </c>
      <c r="G59" s="51"/>
      <c r="H59" s="51"/>
      <c r="I59" s="147"/>
      <c r="J59" s="147"/>
      <c r="K59" s="147"/>
      <c r="L59" s="152" t="s">
        <v>151</v>
      </c>
      <c r="M59" s="153"/>
      <c r="N59" s="154">
        <f>N41-K41</f>
        <v>0</v>
      </c>
      <c r="O59" s="86"/>
      <c r="Q59" s="147"/>
      <c r="R59" s="147"/>
      <c r="S59" s="147"/>
      <c r="T59" s="152" t="s">
        <v>151</v>
      </c>
      <c r="U59" s="153"/>
      <c r="V59" s="154">
        <f>V41-S41</f>
        <v>0</v>
      </c>
      <c r="Y59" s="147"/>
      <c r="Z59" s="147"/>
      <c r="AA59" s="147"/>
      <c r="AB59" s="152" t="s">
        <v>151</v>
      </c>
      <c r="AC59" s="153"/>
      <c r="AD59" s="154">
        <f>AD41-AA41</f>
        <v>0</v>
      </c>
    </row>
    <row r="60" spans="1:30" x14ac:dyDescent="0.2">
      <c r="A60" s="195"/>
      <c r="B60" s="125"/>
      <c r="C60" s="125"/>
      <c r="D60" s="155" t="s">
        <v>152</v>
      </c>
      <c r="E60" s="155"/>
      <c r="F60" s="156">
        <f>F57-E57-F47-F36</f>
        <v>0</v>
      </c>
      <c r="G60" s="51"/>
      <c r="H60" s="51"/>
      <c r="I60" s="195"/>
      <c r="J60" s="125"/>
      <c r="K60" s="125"/>
      <c r="L60" s="155" t="s">
        <v>152</v>
      </c>
      <c r="M60" s="155"/>
      <c r="N60" s="156">
        <f>N57-M57-N47-N36</f>
        <v>0</v>
      </c>
      <c r="O60" s="86"/>
      <c r="Q60" s="195"/>
      <c r="R60" s="125"/>
      <c r="S60" s="125"/>
      <c r="T60" s="155" t="s">
        <v>152</v>
      </c>
      <c r="U60" s="155"/>
      <c r="V60" s="156">
        <f>V57-U57-V47-V36</f>
        <v>0</v>
      </c>
      <c r="Y60" s="195"/>
      <c r="Z60" s="125"/>
      <c r="AA60" s="125"/>
      <c r="AB60" s="155" t="s">
        <v>152</v>
      </c>
      <c r="AC60" s="155"/>
      <c r="AD60" s="156">
        <f>AD57-AC57-AD47-AD36</f>
        <v>0</v>
      </c>
    </row>
    <row r="61" spans="1:30" x14ac:dyDescent="0.2">
      <c r="A61" s="73"/>
      <c r="B61" s="182"/>
      <c r="C61" s="134"/>
      <c r="D61" s="108"/>
      <c r="E61" s="72"/>
      <c r="F61" s="129"/>
      <c r="G61" s="51"/>
      <c r="H61" s="51"/>
      <c r="I61" s="73"/>
      <c r="J61" s="182"/>
      <c r="K61" s="134"/>
      <c r="L61" s="108"/>
      <c r="M61" s="72"/>
      <c r="N61" s="129"/>
      <c r="O61" s="86"/>
      <c r="Q61" s="73"/>
      <c r="R61" s="182"/>
      <c r="S61" s="134"/>
      <c r="T61" s="108"/>
      <c r="U61" s="72"/>
      <c r="V61" s="129"/>
      <c r="Y61" s="73"/>
      <c r="Z61" s="182"/>
      <c r="AA61" s="134"/>
      <c r="AB61" s="108"/>
      <c r="AC61" s="72"/>
      <c r="AD61" s="129"/>
    </row>
    <row r="62" spans="1:30" x14ac:dyDescent="0.2">
      <c r="A62" s="73"/>
      <c r="B62" s="182"/>
      <c r="C62" s="134"/>
      <c r="D62" s="108"/>
      <c r="E62" s="72"/>
      <c r="F62" s="129"/>
      <c r="G62" s="51"/>
      <c r="H62" s="51"/>
      <c r="I62" s="73"/>
      <c r="J62" s="182"/>
      <c r="K62" s="134"/>
      <c r="L62" s="108"/>
      <c r="M62" s="72"/>
      <c r="N62" s="129"/>
      <c r="O62" s="86"/>
      <c r="Q62" s="73"/>
      <c r="R62" s="182"/>
      <c r="S62" s="134"/>
      <c r="T62" s="108"/>
      <c r="U62" s="72"/>
      <c r="V62" s="129"/>
      <c r="Y62" s="73"/>
      <c r="Z62" s="182"/>
      <c r="AA62" s="134"/>
      <c r="AB62" s="108"/>
      <c r="AC62" s="72"/>
      <c r="AD62" s="129"/>
    </row>
    <row r="63" spans="1:30" x14ac:dyDescent="0.2">
      <c r="A63" s="234" t="s">
        <v>73</v>
      </c>
      <c r="B63" s="234"/>
      <c r="C63" s="234"/>
      <c r="D63" s="234"/>
      <c r="E63" s="234"/>
      <c r="F63" s="234"/>
      <c r="G63" s="51"/>
      <c r="H63" s="51"/>
      <c r="I63" s="234" t="s">
        <v>73</v>
      </c>
      <c r="J63" s="234"/>
      <c r="K63" s="234"/>
      <c r="L63" s="234"/>
      <c r="M63" s="234"/>
      <c r="N63" s="234"/>
      <c r="O63" s="86"/>
      <c r="Q63" s="234" t="s">
        <v>73</v>
      </c>
      <c r="R63" s="234"/>
      <c r="S63" s="234"/>
      <c r="T63" s="234"/>
      <c r="U63" s="234"/>
      <c r="V63" s="234"/>
      <c r="Y63" s="234" t="s">
        <v>73</v>
      </c>
      <c r="Z63" s="234"/>
      <c r="AA63" s="234"/>
      <c r="AB63" s="234"/>
      <c r="AC63" s="234"/>
      <c r="AD63" s="234"/>
    </row>
    <row r="64" spans="1:30" ht="15.75" x14ac:dyDescent="0.2">
      <c r="A64" s="88" t="s">
        <v>153</v>
      </c>
      <c r="B64" s="72"/>
      <c r="C64" s="129"/>
      <c r="D64" s="72"/>
      <c r="E64" s="72"/>
      <c r="F64" s="129"/>
      <c r="G64" s="51"/>
      <c r="H64" s="51"/>
      <c r="I64" s="88" t="s">
        <v>153</v>
      </c>
      <c r="J64" s="72"/>
      <c r="K64" s="129"/>
      <c r="L64" s="72"/>
      <c r="M64" s="72"/>
      <c r="N64" s="129"/>
      <c r="O64" s="86"/>
      <c r="Q64" s="88" t="s">
        <v>153</v>
      </c>
      <c r="R64" s="72"/>
      <c r="S64" s="129"/>
      <c r="T64" s="72"/>
      <c r="U64" s="72"/>
      <c r="V64" s="129"/>
      <c r="Y64" s="88" t="s">
        <v>153</v>
      </c>
      <c r="Z64" s="72"/>
      <c r="AA64" s="129"/>
      <c r="AB64" s="72"/>
      <c r="AC64" s="72"/>
      <c r="AD64" s="129"/>
    </row>
    <row r="65" spans="1:30" ht="15.75" x14ac:dyDescent="0.2">
      <c r="A65" s="88"/>
      <c r="B65" s="72"/>
      <c r="C65" s="129"/>
      <c r="D65" s="72"/>
      <c r="E65" s="72"/>
      <c r="F65" s="129"/>
      <c r="G65" s="51"/>
      <c r="H65" s="51"/>
      <c r="I65" s="88"/>
      <c r="J65" s="72"/>
      <c r="K65" s="129"/>
      <c r="L65" s="72"/>
      <c r="M65" s="72"/>
      <c r="N65" s="129"/>
      <c r="O65" s="86"/>
      <c r="Q65" s="88"/>
      <c r="R65" s="72"/>
      <c r="S65" s="129"/>
      <c r="T65" s="72"/>
      <c r="U65" s="72"/>
      <c r="V65" s="129"/>
      <c r="Y65" s="88"/>
      <c r="Z65" s="72"/>
      <c r="AA65" s="129"/>
      <c r="AB65" s="72"/>
      <c r="AC65" s="72"/>
      <c r="AD65" s="129"/>
    </row>
    <row r="66" spans="1:30" x14ac:dyDescent="0.2">
      <c r="A66" s="235" t="s">
        <v>65</v>
      </c>
      <c r="B66" s="235"/>
      <c r="C66" s="235"/>
      <c r="D66" s="235"/>
      <c r="E66" s="235"/>
      <c r="F66" s="235"/>
      <c r="G66" s="51"/>
      <c r="H66" s="51"/>
      <c r="I66" s="235" t="s">
        <v>65</v>
      </c>
      <c r="J66" s="235"/>
      <c r="K66" s="235"/>
      <c r="L66" s="235"/>
      <c r="M66" s="235"/>
      <c r="N66" s="235"/>
      <c r="O66" s="86"/>
      <c r="Q66" s="235" t="s">
        <v>65</v>
      </c>
      <c r="R66" s="235"/>
      <c r="S66" s="235"/>
      <c r="T66" s="235"/>
      <c r="U66" s="235"/>
      <c r="V66" s="235"/>
      <c r="Y66" s="235" t="s">
        <v>65</v>
      </c>
      <c r="Z66" s="235"/>
      <c r="AA66" s="235"/>
      <c r="AB66" s="235"/>
      <c r="AC66" s="235"/>
      <c r="AD66" s="235"/>
    </row>
    <row r="67" spans="1:30" x14ac:dyDescent="0.2">
      <c r="A67" s="236" t="s">
        <v>64</v>
      </c>
      <c r="B67" s="236"/>
      <c r="C67" s="237"/>
      <c r="D67" s="238" t="s">
        <v>63</v>
      </c>
      <c r="E67" s="236"/>
      <c r="F67" s="236"/>
      <c r="G67" s="51"/>
      <c r="H67" s="51"/>
      <c r="I67" s="236" t="s">
        <v>64</v>
      </c>
      <c r="J67" s="236"/>
      <c r="K67" s="237"/>
      <c r="L67" s="238" t="s">
        <v>63</v>
      </c>
      <c r="M67" s="236"/>
      <c r="N67" s="236"/>
      <c r="O67" s="86"/>
      <c r="Q67" s="236" t="s">
        <v>64</v>
      </c>
      <c r="R67" s="236"/>
      <c r="S67" s="237"/>
      <c r="T67" s="238" t="s">
        <v>63</v>
      </c>
      <c r="U67" s="236"/>
      <c r="V67" s="236"/>
      <c r="Y67" s="236" t="s">
        <v>64</v>
      </c>
      <c r="Z67" s="236"/>
      <c r="AA67" s="237"/>
      <c r="AB67" s="238" t="s">
        <v>63</v>
      </c>
      <c r="AC67" s="236"/>
      <c r="AD67" s="236"/>
    </row>
    <row r="68" spans="1:30" x14ac:dyDescent="0.2">
      <c r="A68" s="74" t="s">
        <v>80</v>
      </c>
      <c r="B68" s="181"/>
      <c r="C68" s="140">
        <f>C69+C70+C71</f>
        <v>25</v>
      </c>
      <c r="D68" s="75" t="s">
        <v>129</v>
      </c>
      <c r="E68" s="75"/>
      <c r="F68" s="130">
        <f>F69+F70</f>
        <v>250</v>
      </c>
      <c r="G68" s="51"/>
      <c r="H68" s="51"/>
      <c r="I68" s="74" t="s">
        <v>80</v>
      </c>
      <c r="J68" s="181"/>
      <c r="K68" s="140">
        <f>K69+K70+K71</f>
        <v>25</v>
      </c>
      <c r="L68" s="75" t="s">
        <v>129</v>
      </c>
      <c r="M68" s="75"/>
      <c r="N68" s="130">
        <f>N69+N70</f>
        <v>295</v>
      </c>
      <c r="O68" s="96"/>
      <c r="Q68" s="74" t="s">
        <v>80</v>
      </c>
      <c r="R68" s="181"/>
      <c r="S68" s="140">
        <f>S69+S70+S71</f>
        <v>25</v>
      </c>
      <c r="T68" s="75" t="s">
        <v>129</v>
      </c>
      <c r="U68" s="75"/>
      <c r="V68" s="130">
        <f>V69+V70</f>
        <v>384</v>
      </c>
      <c r="Y68" s="74" t="s">
        <v>80</v>
      </c>
      <c r="Z68" s="181"/>
      <c r="AA68" s="140">
        <f>AA69+AA70+AA71</f>
        <v>25</v>
      </c>
      <c r="AB68" s="75" t="s">
        <v>129</v>
      </c>
      <c r="AC68" s="75"/>
      <c r="AD68" s="130">
        <f>AD69+AD70</f>
        <v>295</v>
      </c>
    </row>
    <row r="69" spans="1:30" x14ac:dyDescent="0.2">
      <c r="A69" s="139" t="s">
        <v>171</v>
      </c>
      <c r="B69" s="181"/>
      <c r="C69" s="137">
        <v>10</v>
      </c>
      <c r="D69" s="76" t="s">
        <v>172</v>
      </c>
      <c r="E69" s="76"/>
      <c r="F69" s="131">
        <v>250</v>
      </c>
      <c r="G69" s="51"/>
      <c r="H69" s="51"/>
      <c r="I69" s="139" t="s">
        <v>171</v>
      </c>
      <c r="J69" s="181"/>
      <c r="K69" s="137">
        <v>10</v>
      </c>
      <c r="L69" s="76" t="s">
        <v>172</v>
      </c>
      <c r="M69" s="76"/>
      <c r="N69" s="131">
        <v>250</v>
      </c>
      <c r="O69" s="92"/>
      <c r="Q69" s="139" t="s">
        <v>171</v>
      </c>
      <c r="R69" s="181"/>
      <c r="S69" s="137">
        <v>10</v>
      </c>
      <c r="T69" s="76" t="s">
        <v>172</v>
      </c>
      <c r="U69" s="76"/>
      <c r="V69" s="131">
        <v>250</v>
      </c>
      <c r="Y69" s="139" t="s">
        <v>171</v>
      </c>
      <c r="Z69" s="181"/>
      <c r="AA69" s="137">
        <v>10</v>
      </c>
      <c r="AB69" s="76" t="s">
        <v>172</v>
      </c>
      <c r="AC69" s="76"/>
      <c r="AD69" s="131">
        <v>250</v>
      </c>
    </row>
    <row r="70" spans="1:30" x14ac:dyDescent="0.2">
      <c r="A70" s="185" t="s">
        <v>148</v>
      </c>
      <c r="B70" s="181"/>
      <c r="C70" s="137">
        <v>15</v>
      </c>
      <c r="D70" s="76" t="s">
        <v>131</v>
      </c>
      <c r="E70" s="94"/>
      <c r="F70" s="131">
        <v>0</v>
      </c>
      <c r="G70" s="51"/>
      <c r="H70" s="51"/>
      <c r="I70" s="185" t="s">
        <v>148</v>
      </c>
      <c r="J70" s="181"/>
      <c r="K70" s="137">
        <v>15</v>
      </c>
      <c r="L70" s="76" t="s">
        <v>131</v>
      </c>
      <c r="M70" s="94"/>
      <c r="N70" s="131">
        <v>45</v>
      </c>
      <c r="O70" s="86"/>
      <c r="Q70" s="185" t="s">
        <v>148</v>
      </c>
      <c r="R70" s="72"/>
      <c r="S70" s="137">
        <v>15</v>
      </c>
      <c r="T70" s="76" t="s">
        <v>131</v>
      </c>
      <c r="U70" s="94"/>
      <c r="V70" s="131">
        <v>134</v>
      </c>
      <c r="Y70" s="185" t="s">
        <v>148</v>
      </c>
      <c r="Z70" s="72"/>
      <c r="AA70" s="137">
        <v>15</v>
      </c>
      <c r="AB70" s="76" t="s">
        <v>131</v>
      </c>
      <c r="AC70" s="94"/>
      <c r="AD70" s="131">
        <v>45</v>
      </c>
    </row>
    <row r="71" spans="1:30" x14ac:dyDescent="0.2">
      <c r="A71" s="185"/>
      <c r="B71" s="72"/>
      <c r="C71" s="137"/>
      <c r="F71" s="48"/>
      <c r="G71" s="51"/>
      <c r="H71" s="51"/>
      <c r="I71" s="185"/>
      <c r="J71" s="72"/>
      <c r="K71" s="137"/>
      <c r="O71" s="86"/>
      <c r="Q71" s="185"/>
      <c r="R71" s="72"/>
      <c r="S71" s="137"/>
      <c r="Y71" s="185"/>
      <c r="Z71" s="72"/>
      <c r="AA71" s="137"/>
    </row>
    <row r="72" spans="1:30" x14ac:dyDescent="0.2">
      <c r="A72" s="187"/>
      <c r="B72" s="72"/>
      <c r="C72" s="137"/>
      <c r="D72" s="94"/>
      <c r="E72" s="94"/>
      <c r="F72" s="131"/>
      <c r="G72" s="51"/>
      <c r="H72" s="51"/>
      <c r="I72" s="187"/>
      <c r="J72" s="72"/>
      <c r="K72" s="137"/>
      <c r="L72" s="94"/>
      <c r="M72" s="94"/>
      <c r="N72" s="131"/>
      <c r="O72" s="86"/>
      <c r="Q72" s="187"/>
      <c r="R72" s="72"/>
      <c r="S72" s="137"/>
      <c r="T72" s="94"/>
      <c r="U72" s="94"/>
      <c r="V72" s="131"/>
      <c r="Y72" s="187"/>
      <c r="Z72" s="72"/>
      <c r="AA72" s="137"/>
      <c r="AB72" s="94"/>
      <c r="AC72" s="94"/>
      <c r="AD72" s="131"/>
    </row>
    <row r="73" spans="1:30" x14ac:dyDescent="0.2">
      <c r="A73" s="188" t="s">
        <v>132</v>
      </c>
      <c r="B73" s="72"/>
      <c r="C73" s="189">
        <f>F68-C68</f>
        <v>225</v>
      </c>
      <c r="D73" s="94"/>
      <c r="E73" s="94"/>
      <c r="F73" s="131"/>
      <c r="G73" s="51"/>
      <c r="H73" s="51"/>
      <c r="I73" s="188" t="s">
        <v>132</v>
      </c>
      <c r="J73" s="72"/>
      <c r="K73" s="189">
        <f>N68-K68</f>
        <v>270</v>
      </c>
      <c r="L73" s="94"/>
      <c r="M73" s="94"/>
      <c r="N73" s="131"/>
      <c r="O73" s="86"/>
      <c r="Q73" s="188" t="s">
        <v>132</v>
      </c>
      <c r="R73" s="72"/>
      <c r="S73" s="189">
        <f>V68-S68</f>
        <v>359</v>
      </c>
      <c r="T73" s="94"/>
      <c r="U73" s="94"/>
      <c r="V73" s="131"/>
      <c r="Y73" s="188" t="s">
        <v>132</v>
      </c>
      <c r="Z73" s="72"/>
      <c r="AA73" s="189">
        <f>AD68-AA68</f>
        <v>270</v>
      </c>
      <c r="AB73" s="94"/>
      <c r="AC73" s="94"/>
      <c r="AD73" s="131"/>
    </row>
    <row r="74" spans="1:30" x14ac:dyDescent="0.2">
      <c r="A74" s="79"/>
      <c r="B74" s="79"/>
      <c r="C74" s="138"/>
      <c r="D74" s="72"/>
      <c r="E74" s="72"/>
      <c r="F74" s="129"/>
      <c r="G74" s="51"/>
      <c r="H74" s="51"/>
      <c r="I74" s="79"/>
      <c r="J74" s="79"/>
      <c r="K74" s="138"/>
      <c r="L74" s="72"/>
      <c r="M74" s="72"/>
      <c r="N74" s="129"/>
      <c r="O74" s="86"/>
      <c r="Q74" s="79"/>
      <c r="R74" s="79"/>
      <c r="S74" s="138"/>
      <c r="T74" s="72"/>
      <c r="U74" s="72"/>
      <c r="V74" s="129"/>
      <c r="Y74" s="79"/>
      <c r="Z74" s="79"/>
      <c r="AA74" s="138"/>
      <c r="AB74" s="72"/>
      <c r="AC74" s="72"/>
      <c r="AD74" s="129"/>
    </row>
    <row r="75" spans="1:30" x14ac:dyDescent="0.2">
      <c r="A75" s="79"/>
      <c r="B75" s="79"/>
      <c r="C75" s="138"/>
      <c r="D75" s="72"/>
      <c r="E75" s="72"/>
      <c r="F75" s="129"/>
      <c r="G75" s="51"/>
      <c r="H75" s="51"/>
      <c r="I75" s="79"/>
      <c r="J75" s="79"/>
      <c r="K75" s="138"/>
      <c r="L75" s="72"/>
      <c r="M75" s="72"/>
      <c r="N75" s="129"/>
      <c r="O75" s="86"/>
      <c r="Q75" s="79"/>
      <c r="R75" s="79"/>
      <c r="S75" s="138"/>
      <c r="T75" s="72"/>
      <c r="U75" s="72"/>
      <c r="V75" s="129"/>
      <c r="Y75" s="79"/>
      <c r="Z75" s="79"/>
      <c r="AA75" s="138"/>
      <c r="AB75" s="72"/>
      <c r="AC75" s="72"/>
      <c r="AD75" s="129"/>
    </row>
    <row r="76" spans="1:30" x14ac:dyDescent="0.2">
      <c r="A76" s="95"/>
      <c r="C76" s="95" t="s">
        <v>66</v>
      </c>
      <c r="D76" s="95"/>
      <c r="E76" s="95"/>
      <c r="F76" s="132"/>
      <c r="G76" s="51"/>
      <c r="H76" s="51"/>
      <c r="I76" s="95"/>
      <c r="K76" s="95" t="s">
        <v>66</v>
      </c>
      <c r="L76" s="95"/>
      <c r="M76" s="95"/>
      <c r="N76" s="132"/>
      <c r="O76" s="103"/>
      <c r="Q76" s="95"/>
      <c r="S76" s="95" t="s">
        <v>66</v>
      </c>
      <c r="T76" s="95"/>
      <c r="U76" s="95"/>
      <c r="V76" s="132"/>
      <c r="Y76" s="95"/>
      <c r="AA76" s="95" t="s">
        <v>66</v>
      </c>
      <c r="AB76" s="95"/>
      <c r="AC76" s="95"/>
      <c r="AD76" s="132"/>
    </row>
    <row r="77" spans="1:30" x14ac:dyDescent="0.2">
      <c r="A77" s="239" t="s">
        <v>64</v>
      </c>
      <c r="B77" s="239"/>
      <c r="C77" s="240"/>
      <c r="D77" s="232" t="s">
        <v>63</v>
      </c>
      <c r="E77" s="230"/>
      <c r="F77" s="230"/>
      <c r="G77" s="51"/>
      <c r="H77" s="51"/>
      <c r="I77" s="239" t="s">
        <v>64</v>
      </c>
      <c r="J77" s="239"/>
      <c r="K77" s="240"/>
      <c r="L77" s="232" t="s">
        <v>63</v>
      </c>
      <c r="M77" s="230"/>
      <c r="N77" s="230"/>
      <c r="O77" s="92"/>
      <c r="Q77" s="239" t="s">
        <v>64</v>
      </c>
      <c r="R77" s="239"/>
      <c r="S77" s="240"/>
      <c r="T77" s="232" t="s">
        <v>63</v>
      </c>
      <c r="U77" s="230"/>
      <c r="V77" s="230"/>
      <c r="Y77" s="239" t="s">
        <v>64</v>
      </c>
      <c r="Z77" s="239"/>
      <c r="AA77" s="240"/>
      <c r="AB77" s="232" t="s">
        <v>63</v>
      </c>
      <c r="AC77" s="230"/>
      <c r="AD77" s="230"/>
    </row>
    <row r="78" spans="1:30" x14ac:dyDescent="0.2">
      <c r="A78" s="97" t="s">
        <v>96</v>
      </c>
      <c r="B78" s="98"/>
      <c r="C78" s="140">
        <f>C79+C80+C81</f>
        <v>90</v>
      </c>
      <c r="D78" s="100" t="s">
        <v>132</v>
      </c>
      <c r="E78" s="100"/>
      <c r="F78" s="133">
        <f>C73</f>
        <v>225</v>
      </c>
      <c r="G78" s="51"/>
      <c r="H78" s="51"/>
      <c r="I78" s="97" t="s">
        <v>96</v>
      </c>
      <c r="J78" s="98"/>
      <c r="K78" s="140">
        <f>K79+K80+K81</f>
        <v>90</v>
      </c>
      <c r="L78" s="100" t="s">
        <v>132</v>
      </c>
      <c r="M78" s="100"/>
      <c r="N78" s="133">
        <f>K73</f>
        <v>270</v>
      </c>
      <c r="O78" s="107"/>
      <c r="Q78" s="97" t="s">
        <v>96</v>
      </c>
      <c r="R78" s="98"/>
      <c r="S78" s="140">
        <f>S79+S80+S81</f>
        <v>90</v>
      </c>
      <c r="T78" s="100" t="s">
        <v>132</v>
      </c>
      <c r="U78" s="100"/>
      <c r="V78" s="133">
        <f>S73</f>
        <v>359</v>
      </c>
      <c r="Y78" s="97" t="s">
        <v>96</v>
      </c>
      <c r="Z78" s="98"/>
      <c r="AA78" s="140">
        <f>AA79+AA80+AA81</f>
        <v>90</v>
      </c>
      <c r="AB78" s="100" t="s">
        <v>132</v>
      </c>
      <c r="AC78" s="100"/>
      <c r="AD78" s="133">
        <f>AA73</f>
        <v>270</v>
      </c>
    </row>
    <row r="79" spans="1:30" x14ac:dyDescent="0.2">
      <c r="A79" s="139" t="s">
        <v>171</v>
      </c>
      <c r="B79" s="101"/>
      <c r="C79" s="126">
        <v>30</v>
      </c>
      <c r="D79" s="78"/>
      <c r="E79" s="78"/>
      <c r="F79" s="129"/>
      <c r="G79" s="51"/>
      <c r="H79" s="51"/>
      <c r="I79" s="139" t="s">
        <v>171</v>
      </c>
      <c r="J79" s="101"/>
      <c r="K79" s="126">
        <v>30</v>
      </c>
      <c r="L79" s="78"/>
      <c r="M79" s="78"/>
      <c r="N79" s="129"/>
      <c r="O79" s="107"/>
      <c r="Q79" s="139" t="s">
        <v>171</v>
      </c>
      <c r="R79" s="101"/>
      <c r="S79" s="126">
        <v>30</v>
      </c>
      <c r="T79" s="78"/>
      <c r="U79" s="78"/>
      <c r="V79" s="129"/>
      <c r="Y79" s="139" t="s">
        <v>171</v>
      </c>
      <c r="Z79" s="101"/>
      <c r="AA79" s="126">
        <v>30</v>
      </c>
      <c r="AB79" s="78"/>
      <c r="AC79" s="78"/>
      <c r="AD79" s="129"/>
    </row>
    <row r="80" spans="1:30" x14ac:dyDescent="0.2">
      <c r="A80" s="139" t="s">
        <v>171</v>
      </c>
      <c r="B80" s="101"/>
      <c r="C80" s="126">
        <v>30</v>
      </c>
      <c r="D80" s="78"/>
      <c r="E80" s="78"/>
      <c r="F80" s="129"/>
      <c r="G80" s="51"/>
      <c r="H80" s="51"/>
      <c r="I80" s="139" t="s">
        <v>171</v>
      </c>
      <c r="J80" s="101"/>
      <c r="K80" s="126">
        <v>30</v>
      </c>
      <c r="L80" s="78"/>
      <c r="M80" s="78"/>
      <c r="N80" s="129"/>
      <c r="O80" s="107"/>
      <c r="Q80" s="139" t="s">
        <v>171</v>
      </c>
      <c r="R80" s="101"/>
      <c r="S80" s="126">
        <v>30</v>
      </c>
      <c r="T80" s="78"/>
      <c r="U80" s="78"/>
      <c r="V80" s="129"/>
      <c r="Y80" s="139" t="s">
        <v>171</v>
      </c>
      <c r="Z80" s="101"/>
      <c r="AA80" s="126">
        <v>30</v>
      </c>
      <c r="AB80" s="78"/>
      <c r="AC80" s="78"/>
      <c r="AD80" s="129"/>
    </row>
    <row r="81" spans="1:30" x14ac:dyDescent="0.2">
      <c r="A81" s="185" t="s">
        <v>148</v>
      </c>
      <c r="B81" s="72"/>
      <c r="C81" s="126">
        <v>30</v>
      </c>
      <c r="D81" s="78"/>
      <c r="E81" s="78"/>
      <c r="F81" s="129"/>
      <c r="G81" s="51"/>
      <c r="H81" s="51"/>
      <c r="I81" s="185" t="s">
        <v>148</v>
      </c>
      <c r="J81" s="72"/>
      <c r="K81" s="126">
        <v>30</v>
      </c>
      <c r="L81" s="78"/>
      <c r="M81" s="78"/>
      <c r="N81" s="129"/>
      <c r="O81" s="86"/>
      <c r="Q81" s="185" t="s">
        <v>148</v>
      </c>
      <c r="R81" s="72"/>
      <c r="S81" s="126">
        <v>30</v>
      </c>
      <c r="T81" s="78"/>
      <c r="U81" s="78"/>
      <c r="V81" s="129"/>
      <c r="Y81" s="185" t="s">
        <v>148</v>
      </c>
      <c r="Z81" s="72"/>
      <c r="AA81" s="126">
        <v>30</v>
      </c>
      <c r="AB81" s="78"/>
      <c r="AC81" s="78"/>
      <c r="AD81" s="129"/>
    </row>
    <row r="82" spans="1:30" x14ac:dyDescent="0.2">
      <c r="A82" s="190" t="s">
        <v>133</v>
      </c>
      <c r="B82" s="72"/>
      <c r="C82" s="141">
        <v>0</v>
      </c>
      <c r="D82" s="72"/>
      <c r="E82" s="72"/>
      <c r="F82" s="129"/>
      <c r="G82" s="51"/>
      <c r="H82" s="51"/>
      <c r="I82" s="190" t="s">
        <v>133</v>
      </c>
      <c r="J82" s="72"/>
      <c r="K82" s="141">
        <v>15</v>
      </c>
      <c r="L82" s="72"/>
      <c r="M82" s="72"/>
      <c r="N82" s="129"/>
      <c r="O82" s="86"/>
      <c r="Q82" s="190" t="s">
        <v>133</v>
      </c>
      <c r="R82" s="72"/>
      <c r="S82" s="141">
        <f>V70/3</f>
        <v>44.666666666666664</v>
      </c>
      <c r="T82" s="72"/>
      <c r="U82" s="72"/>
      <c r="V82" s="129"/>
      <c r="Y82" s="190" t="s">
        <v>133</v>
      </c>
      <c r="Z82" s="72"/>
      <c r="AA82" s="141">
        <v>15</v>
      </c>
      <c r="AB82" s="72"/>
      <c r="AC82" s="72"/>
      <c r="AD82" s="129"/>
    </row>
    <row r="83" spans="1:30" x14ac:dyDescent="0.2">
      <c r="A83" s="191"/>
      <c r="B83" s="72"/>
      <c r="C83" s="126"/>
      <c r="D83" s="72"/>
      <c r="E83" s="72"/>
      <c r="F83" s="129"/>
      <c r="G83" s="51"/>
      <c r="H83" s="51"/>
      <c r="I83" s="191"/>
      <c r="J83" s="72"/>
      <c r="K83" s="126"/>
      <c r="L83" s="72"/>
      <c r="M83" s="72"/>
      <c r="N83" s="129"/>
      <c r="O83" s="96"/>
      <c r="Q83" s="191"/>
      <c r="R83" s="72"/>
      <c r="S83" s="126"/>
      <c r="T83" s="72"/>
      <c r="U83" s="72"/>
      <c r="V83" s="129"/>
      <c r="Y83" s="191"/>
      <c r="Z83" s="72"/>
      <c r="AA83" s="126"/>
      <c r="AB83" s="72"/>
      <c r="AC83" s="72"/>
      <c r="AD83" s="129"/>
    </row>
    <row r="84" spans="1:30" x14ac:dyDescent="0.2">
      <c r="A84" s="187"/>
      <c r="B84" s="72"/>
      <c r="C84" s="126"/>
      <c r="D84" s="72"/>
      <c r="E84" s="72"/>
      <c r="F84" s="129"/>
      <c r="G84" s="51"/>
      <c r="H84" s="51"/>
      <c r="I84" s="187"/>
      <c r="J84" s="72"/>
      <c r="K84" s="126"/>
      <c r="L84" s="72"/>
      <c r="M84" s="72"/>
      <c r="N84" s="129"/>
      <c r="O84" s="92"/>
      <c r="Q84" s="187"/>
      <c r="R84" s="72"/>
      <c r="S84" s="126"/>
      <c r="T84" s="72"/>
      <c r="U84" s="72"/>
      <c r="V84" s="129"/>
      <c r="Y84" s="187"/>
      <c r="Z84" s="72"/>
      <c r="AA84" s="126"/>
      <c r="AB84" s="72"/>
      <c r="AC84" s="72"/>
      <c r="AD84" s="129"/>
    </row>
    <row r="85" spans="1:30" x14ac:dyDescent="0.2">
      <c r="A85" s="77" t="s">
        <v>134</v>
      </c>
      <c r="B85" s="182"/>
      <c r="C85" s="141">
        <f>F78-C78-C82</f>
        <v>135</v>
      </c>
      <c r="D85" s="72"/>
      <c r="E85" s="72"/>
      <c r="F85" s="129"/>
      <c r="G85" s="51"/>
      <c r="H85" s="51"/>
      <c r="I85" s="77" t="s">
        <v>134</v>
      </c>
      <c r="J85" s="182"/>
      <c r="K85" s="141">
        <f>N78-K78-K82</f>
        <v>165</v>
      </c>
      <c r="L85" s="72"/>
      <c r="M85" s="72"/>
      <c r="N85" s="129"/>
      <c r="O85" s="86"/>
      <c r="Q85" s="77" t="s">
        <v>134</v>
      </c>
      <c r="R85" s="182"/>
      <c r="S85" s="141">
        <f>V78-S78-S82</f>
        <v>224.33333333333334</v>
      </c>
      <c r="T85" s="72"/>
      <c r="U85" s="72"/>
      <c r="V85" s="129"/>
      <c r="Y85" s="77" t="s">
        <v>134</v>
      </c>
      <c r="Z85" s="182"/>
      <c r="AA85" s="141">
        <f>AD78-AA78-AA82</f>
        <v>165</v>
      </c>
      <c r="AB85" s="72"/>
      <c r="AC85" s="72"/>
      <c r="AD85" s="129"/>
    </row>
    <row r="86" spans="1:30" x14ac:dyDescent="0.2">
      <c r="A86" s="105"/>
      <c r="B86" s="192"/>
      <c r="C86" s="134"/>
      <c r="D86" s="72"/>
      <c r="E86" s="72"/>
      <c r="F86" s="129"/>
      <c r="G86" s="51"/>
      <c r="H86" s="51"/>
      <c r="I86" s="105"/>
      <c r="J86" s="192"/>
      <c r="K86" s="134"/>
      <c r="L86" s="72"/>
      <c r="M86" s="72"/>
      <c r="N86" s="129"/>
      <c r="O86" s="86"/>
      <c r="Q86" s="105"/>
      <c r="R86" s="192"/>
      <c r="S86" s="134"/>
      <c r="T86" s="72"/>
      <c r="U86" s="72"/>
      <c r="V86" s="129"/>
      <c r="Y86" s="105"/>
      <c r="Z86" s="192"/>
      <c r="AA86" s="134"/>
      <c r="AB86" s="72"/>
      <c r="AC86" s="72"/>
      <c r="AD86" s="129"/>
    </row>
    <row r="87" spans="1:30" x14ac:dyDescent="0.2">
      <c r="A87" s="193"/>
      <c r="B87" s="72"/>
      <c r="C87" s="129"/>
      <c r="D87" s="72"/>
      <c r="E87" s="72"/>
      <c r="F87" s="129"/>
      <c r="G87" s="51"/>
      <c r="H87" s="51"/>
      <c r="I87" s="193"/>
      <c r="J87" s="72"/>
      <c r="K87" s="129"/>
      <c r="L87" s="72"/>
      <c r="M87" s="72"/>
      <c r="N87" s="129"/>
      <c r="O87" s="86"/>
      <c r="Q87" s="193"/>
      <c r="R87" s="72"/>
      <c r="S87" s="129"/>
      <c r="T87" s="72"/>
      <c r="U87" s="72"/>
      <c r="V87" s="129"/>
      <c r="Y87" s="193"/>
      <c r="Z87" s="72"/>
      <c r="AA87" s="129"/>
      <c r="AB87" s="72"/>
      <c r="AC87" s="72"/>
      <c r="AD87" s="129"/>
    </row>
    <row r="88" spans="1:30" x14ac:dyDescent="0.2">
      <c r="A88" s="229" t="s">
        <v>67</v>
      </c>
      <c r="B88" s="229"/>
      <c r="C88" s="229"/>
      <c r="D88" s="229"/>
      <c r="E88" s="229"/>
      <c r="F88" s="229"/>
      <c r="G88" s="51"/>
      <c r="H88" s="51"/>
      <c r="I88" s="229" t="s">
        <v>67</v>
      </c>
      <c r="J88" s="229"/>
      <c r="K88" s="229"/>
      <c r="L88" s="229"/>
      <c r="M88" s="229"/>
      <c r="N88" s="229"/>
      <c r="O88" s="86"/>
      <c r="Q88" s="229" t="s">
        <v>67</v>
      </c>
      <c r="R88" s="229"/>
      <c r="S88" s="229"/>
      <c r="T88" s="229"/>
      <c r="U88" s="229"/>
      <c r="V88" s="229"/>
      <c r="Y88" s="229" t="s">
        <v>67</v>
      </c>
      <c r="Z88" s="229"/>
      <c r="AA88" s="229"/>
      <c r="AB88" s="229"/>
      <c r="AC88" s="229"/>
      <c r="AD88" s="229"/>
    </row>
    <row r="89" spans="1:30" x14ac:dyDescent="0.2">
      <c r="A89" s="230" t="s">
        <v>141</v>
      </c>
      <c r="B89" s="230"/>
      <c r="C89" s="231"/>
      <c r="D89" s="232" t="s">
        <v>142</v>
      </c>
      <c r="E89" s="230"/>
      <c r="F89" s="230"/>
      <c r="G89" s="51"/>
      <c r="H89" s="51"/>
      <c r="I89" s="230" t="s">
        <v>141</v>
      </c>
      <c r="J89" s="230"/>
      <c r="K89" s="231"/>
      <c r="L89" s="232" t="s">
        <v>142</v>
      </c>
      <c r="M89" s="230"/>
      <c r="N89" s="230"/>
      <c r="O89" s="86"/>
      <c r="Q89" s="230" t="s">
        <v>141</v>
      </c>
      <c r="R89" s="230"/>
      <c r="S89" s="231"/>
      <c r="T89" s="232" t="s">
        <v>142</v>
      </c>
      <c r="U89" s="230"/>
      <c r="V89" s="230"/>
      <c r="Y89" s="230" t="s">
        <v>141</v>
      </c>
      <c r="Z89" s="230"/>
      <c r="AA89" s="231"/>
      <c r="AB89" s="232" t="s">
        <v>142</v>
      </c>
      <c r="AC89" s="230"/>
      <c r="AD89" s="230"/>
    </row>
    <row r="90" spans="1:30" x14ac:dyDescent="0.2">
      <c r="A90" s="77" t="s">
        <v>136</v>
      </c>
      <c r="B90" s="72"/>
      <c r="C90" s="140">
        <f>C91+C92</f>
        <v>0</v>
      </c>
      <c r="D90" s="77" t="s">
        <v>134</v>
      </c>
      <c r="E90" s="72"/>
      <c r="F90" s="135">
        <f>C85</f>
        <v>135</v>
      </c>
      <c r="G90" s="51"/>
      <c r="H90" s="51"/>
      <c r="I90" s="77" t="s">
        <v>136</v>
      </c>
      <c r="J90" s="72"/>
      <c r="K90" s="140">
        <f>K91+K92</f>
        <v>45</v>
      </c>
      <c r="L90" s="77" t="s">
        <v>134</v>
      </c>
      <c r="M90" s="72"/>
      <c r="N90" s="135">
        <f>K85</f>
        <v>165</v>
      </c>
      <c r="O90" s="86"/>
      <c r="Q90" s="77" t="s">
        <v>136</v>
      </c>
      <c r="R90" s="72"/>
      <c r="S90" s="140">
        <f>S91+S92</f>
        <v>134</v>
      </c>
      <c r="T90" s="77" t="s">
        <v>134</v>
      </c>
      <c r="U90" s="72"/>
      <c r="V90" s="135">
        <f>S85</f>
        <v>224.33333333333334</v>
      </c>
      <c r="Y90" s="77" t="s">
        <v>136</v>
      </c>
      <c r="Z90" s="72"/>
      <c r="AA90" s="140">
        <f>AA91+AA92</f>
        <v>45</v>
      </c>
      <c r="AB90" s="77" t="s">
        <v>134</v>
      </c>
      <c r="AC90" s="72"/>
      <c r="AD90" s="135">
        <f>AA85</f>
        <v>165</v>
      </c>
    </row>
    <row r="91" spans="1:30" x14ac:dyDescent="0.2">
      <c r="A91" s="142" t="s">
        <v>137</v>
      </c>
      <c r="B91" s="72"/>
      <c r="C91" s="126">
        <v>0</v>
      </c>
      <c r="D91" s="77"/>
      <c r="E91" s="72"/>
      <c r="F91" s="135"/>
      <c r="G91" s="51"/>
      <c r="H91" s="51"/>
      <c r="I91" s="142" t="s">
        <v>137</v>
      </c>
      <c r="J91" s="72"/>
      <c r="K91" s="126">
        <v>45</v>
      </c>
      <c r="L91" s="77"/>
      <c r="M91" s="72"/>
      <c r="N91" s="135"/>
      <c r="O91" s="86"/>
      <c r="Q91" s="142" t="s">
        <v>137</v>
      </c>
      <c r="R91" s="72"/>
      <c r="S91" s="126">
        <v>134</v>
      </c>
      <c r="T91" s="77"/>
      <c r="U91" s="72"/>
      <c r="V91" s="135"/>
      <c r="Y91" s="142" t="s">
        <v>137</v>
      </c>
      <c r="Z91" s="72"/>
      <c r="AA91" s="126">
        <v>45</v>
      </c>
      <c r="AB91" s="77"/>
      <c r="AC91" s="72"/>
      <c r="AD91" s="135"/>
    </row>
    <row r="92" spans="1:30" x14ac:dyDescent="0.2">
      <c r="A92" s="142" t="s">
        <v>138</v>
      </c>
      <c r="B92" s="72"/>
      <c r="C92" s="126">
        <v>0</v>
      </c>
      <c r="D92" s="77"/>
      <c r="E92" s="72"/>
      <c r="F92" s="135"/>
      <c r="G92" s="51"/>
      <c r="H92" s="51"/>
      <c r="I92" s="142" t="s">
        <v>138</v>
      </c>
      <c r="J92" s="72"/>
      <c r="K92" s="126">
        <v>0</v>
      </c>
      <c r="L92" s="77"/>
      <c r="M92" s="72"/>
      <c r="N92" s="135"/>
      <c r="O92" s="86"/>
      <c r="Q92" s="142" t="s">
        <v>138</v>
      </c>
      <c r="R92" s="72"/>
      <c r="S92" s="126">
        <v>0</v>
      </c>
      <c r="T92" s="77"/>
      <c r="U92" s="72"/>
      <c r="V92" s="135"/>
      <c r="Y92" s="142" t="s">
        <v>138</v>
      </c>
      <c r="Z92" s="72"/>
      <c r="AA92" s="126">
        <v>0</v>
      </c>
      <c r="AB92" s="77"/>
      <c r="AC92" s="72"/>
      <c r="AD92" s="135"/>
    </row>
    <row r="93" spans="1:30" x14ac:dyDescent="0.2">
      <c r="A93" s="190" t="s">
        <v>133</v>
      </c>
      <c r="B93" s="182"/>
      <c r="C93" s="141">
        <v>0</v>
      </c>
      <c r="D93" s="72"/>
      <c r="E93" s="72"/>
      <c r="F93" s="129"/>
      <c r="G93" s="51"/>
      <c r="H93" s="51"/>
      <c r="I93" s="190" t="s">
        <v>133</v>
      </c>
      <c r="J93" s="182"/>
      <c r="K93" s="141">
        <f>K82*-1</f>
        <v>-15</v>
      </c>
      <c r="L93" s="72"/>
      <c r="M93" s="72"/>
      <c r="N93" s="129"/>
      <c r="O93" s="86"/>
      <c r="Q93" s="190" t="s">
        <v>133</v>
      </c>
      <c r="R93" s="182"/>
      <c r="S93" s="141">
        <f>S82*-1</f>
        <v>-44.666666666666664</v>
      </c>
      <c r="T93" s="72"/>
      <c r="U93" s="72"/>
      <c r="V93" s="129"/>
      <c r="Y93" s="190" t="s">
        <v>133</v>
      </c>
      <c r="Z93" s="182"/>
      <c r="AA93" s="141">
        <f>AA82*-1</f>
        <v>-15</v>
      </c>
      <c r="AB93" s="72"/>
      <c r="AC93" s="72"/>
      <c r="AD93" s="129"/>
    </row>
    <row r="94" spans="1:30" x14ac:dyDescent="0.2">
      <c r="A94" s="194"/>
      <c r="B94" s="108"/>
      <c r="C94" s="126"/>
      <c r="D94" s="72"/>
      <c r="E94" s="72"/>
      <c r="F94" s="129"/>
      <c r="G94" s="51"/>
      <c r="H94" s="51"/>
      <c r="I94" s="194"/>
      <c r="J94" s="108"/>
      <c r="K94" s="126"/>
      <c r="L94" s="72"/>
      <c r="M94" s="72"/>
      <c r="N94" s="129"/>
      <c r="O94" s="86"/>
      <c r="Q94" s="194"/>
      <c r="R94" s="108"/>
      <c r="S94" s="126"/>
      <c r="T94" s="72"/>
      <c r="U94" s="72"/>
      <c r="V94" s="129"/>
      <c r="Y94" s="194"/>
      <c r="Z94" s="108"/>
      <c r="AA94" s="126"/>
      <c r="AB94" s="72"/>
      <c r="AC94" s="72"/>
      <c r="AD94" s="129"/>
    </row>
    <row r="95" spans="1:30" x14ac:dyDescent="0.2">
      <c r="A95" s="71" t="s">
        <v>140</v>
      </c>
      <c r="B95" s="108"/>
      <c r="C95" s="141">
        <f>F95-C90-C93</f>
        <v>135</v>
      </c>
      <c r="D95" s="71" t="s">
        <v>135</v>
      </c>
      <c r="E95" s="72"/>
      <c r="F95" s="135">
        <f>F90</f>
        <v>135</v>
      </c>
      <c r="G95" s="51"/>
      <c r="H95" s="51"/>
      <c r="I95" s="71" t="s">
        <v>140</v>
      </c>
      <c r="J95" s="108"/>
      <c r="K95" s="141">
        <f>N95-K90-K93</f>
        <v>135</v>
      </c>
      <c r="L95" s="71" t="s">
        <v>135</v>
      </c>
      <c r="M95" s="72"/>
      <c r="N95" s="135">
        <f>N90</f>
        <v>165</v>
      </c>
      <c r="O95" s="86"/>
      <c r="Q95" s="71" t="s">
        <v>140</v>
      </c>
      <c r="R95" s="108"/>
      <c r="S95" s="141">
        <f>V95-S90-S93</f>
        <v>135</v>
      </c>
      <c r="T95" s="71" t="s">
        <v>135</v>
      </c>
      <c r="U95" s="72"/>
      <c r="V95" s="135">
        <f>V90</f>
        <v>224.33333333333334</v>
      </c>
      <c r="Y95" s="71" t="s">
        <v>140</v>
      </c>
      <c r="Z95" s="108"/>
      <c r="AA95" s="141">
        <f>AD95-AA90-AA93</f>
        <v>135</v>
      </c>
      <c r="AB95" s="71" t="s">
        <v>135</v>
      </c>
      <c r="AC95" s="72"/>
      <c r="AD95" s="135">
        <f>AD90</f>
        <v>165</v>
      </c>
    </row>
    <row r="96" spans="1:30" x14ac:dyDescent="0.2">
      <c r="A96" s="71"/>
      <c r="B96" s="108"/>
      <c r="C96" s="125"/>
      <c r="D96" s="71"/>
      <c r="E96" s="72"/>
      <c r="F96" s="135"/>
      <c r="G96" s="51"/>
      <c r="H96" s="51"/>
      <c r="I96" s="71"/>
      <c r="J96" s="108"/>
      <c r="K96" s="125"/>
      <c r="L96" s="71"/>
      <c r="M96" s="72"/>
      <c r="N96" s="135"/>
      <c r="O96" s="86"/>
      <c r="Q96" s="71"/>
      <c r="R96" s="108"/>
      <c r="S96" s="125"/>
      <c r="T96" s="71"/>
      <c r="U96" s="72"/>
      <c r="V96" s="135"/>
      <c r="Y96" s="71"/>
      <c r="Z96" s="108"/>
      <c r="AA96" s="125"/>
      <c r="AB96" s="71"/>
      <c r="AC96" s="72"/>
      <c r="AD96" s="135"/>
    </row>
    <row r="97" spans="1:30" x14ac:dyDescent="0.2">
      <c r="A97" s="71"/>
      <c r="B97" s="108"/>
      <c r="C97" s="125"/>
      <c r="D97" s="71"/>
      <c r="E97" s="72"/>
      <c r="F97" s="135"/>
      <c r="G97" s="51"/>
      <c r="H97" s="51"/>
      <c r="I97" s="71"/>
      <c r="J97" s="108"/>
      <c r="K97" s="125"/>
      <c r="L97" s="71"/>
      <c r="M97" s="72"/>
      <c r="N97" s="135"/>
      <c r="O97" s="86"/>
      <c r="Q97" s="71"/>
      <c r="R97" s="108"/>
      <c r="S97" s="125"/>
      <c r="T97" s="71"/>
      <c r="U97" s="72"/>
      <c r="V97" s="135"/>
      <c r="Y97" s="71"/>
      <c r="Z97" s="108"/>
      <c r="AA97" s="125"/>
      <c r="AB97" s="71"/>
      <c r="AC97" s="72"/>
      <c r="AD97" s="135"/>
    </row>
    <row r="98" spans="1:30" x14ac:dyDescent="0.2">
      <c r="A98" s="229" t="s">
        <v>139</v>
      </c>
      <c r="B98" s="229"/>
      <c r="C98" s="229"/>
      <c r="D98" s="229"/>
      <c r="E98" s="229"/>
      <c r="F98" s="229"/>
      <c r="G98" s="51"/>
      <c r="H98" s="51"/>
      <c r="I98" s="229" t="s">
        <v>139</v>
      </c>
      <c r="J98" s="229"/>
      <c r="K98" s="229"/>
      <c r="L98" s="229"/>
      <c r="M98" s="229"/>
      <c r="N98" s="229"/>
      <c r="O98" s="86"/>
      <c r="Q98" s="229" t="s">
        <v>139</v>
      </c>
      <c r="R98" s="229"/>
      <c r="S98" s="229"/>
      <c r="T98" s="229"/>
      <c r="U98" s="229"/>
      <c r="V98" s="229"/>
      <c r="Y98" s="229" t="s">
        <v>139</v>
      </c>
      <c r="Z98" s="229"/>
      <c r="AA98" s="229"/>
      <c r="AB98" s="229"/>
      <c r="AC98" s="229"/>
      <c r="AD98" s="229"/>
    </row>
    <row r="99" spans="1:30" x14ac:dyDescent="0.2">
      <c r="A99" s="230" t="s">
        <v>141</v>
      </c>
      <c r="B99" s="230"/>
      <c r="C99" s="231"/>
      <c r="D99" s="232" t="s">
        <v>142</v>
      </c>
      <c r="E99" s="230"/>
      <c r="F99" s="230"/>
      <c r="G99" s="51"/>
      <c r="H99" s="51"/>
      <c r="I99" s="230" t="s">
        <v>141</v>
      </c>
      <c r="J99" s="230"/>
      <c r="K99" s="231"/>
      <c r="L99" s="232" t="s">
        <v>142</v>
      </c>
      <c r="M99" s="230"/>
      <c r="N99" s="230"/>
      <c r="O99" s="86"/>
      <c r="Q99" s="230" t="s">
        <v>141</v>
      </c>
      <c r="R99" s="230"/>
      <c r="S99" s="231"/>
      <c r="T99" s="232" t="s">
        <v>142</v>
      </c>
      <c r="U99" s="230"/>
      <c r="V99" s="230"/>
      <c r="Y99" s="230" t="s">
        <v>141</v>
      </c>
      <c r="Z99" s="230"/>
      <c r="AA99" s="231"/>
      <c r="AB99" s="232" t="s">
        <v>142</v>
      </c>
      <c r="AC99" s="230"/>
      <c r="AD99" s="230"/>
    </row>
    <row r="100" spans="1:30" x14ac:dyDescent="0.2">
      <c r="A100" s="77" t="s">
        <v>144</v>
      </c>
      <c r="B100" s="72"/>
      <c r="C100" s="140">
        <v>135</v>
      </c>
      <c r="D100" s="77" t="s">
        <v>140</v>
      </c>
      <c r="E100" s="72"/>
      <c r="F100" s="135">
        <f>C95</f>
        <v>135</v>
      </c>
      <c r="G100" s="51"/>
      <c r="H100" s="51"/>
      <c r="I100" s="77" t="s">
        <v>144</v>
      </c>
      <c r="J100" s="72"/>
      <c r="K100" s="140">
        <v>135</v>
      </c>
      <c r="L100" s="77" t="s">
        <v>140</v>
      </c>
      <c r="M100" s="72"/>
      <c r="N100" s="135">
        <f>K95</f>
        <v>135</v>
      </c>
      <c r="O100" s="86"/>
      <c r="Q100" s="77" t="s">
        <v>144</v>
      </c>
      <c r="R100" s="72"/>
      <c r="S100" s="140">
        <v>135</v>
      </c>
      <c r="T100" s="77" t="s">
        <v>140</v>
      </c>
      <c r="U100" s="72"/>
      <c r="V100" s="135">
        <f>S95</f>
        <v>135</v>
      </c>
      <c r="Y100" s="77" t="s">
        <v>144</v>
      </c>
      <c r="Z100" s="72"/>
      <c r="AA100" s="140">
        <v>135</v>
      </c>
      <c r="AB100" s="77" t="s">
        <v>140</v>
      </c>
      <c r="AC100" s="72"/>
      <c r="AD100" s="135">
        <f>AA95</f>
        <v>135</v>
      </c>
    </row>
    <row r="101" spans="1:30" x14ac:dyDescent="0.2">
      <c r="A101" s="108"/>
      <c r="B101" s="79"/>
      <c r="C101" s="137"/>
      <c r="D101" s="108"/>
      <c r="E101" s="108"/>
      <c r="F101" s="134"/>
      <c r="G101" s="51"/>
      <c r="H101" s="51"/>
      <c r="I101" s="108"/>
      <c r="J101" s="79"/>
      <c r="K101" s="137"/>
      <c r="L101" s="108"/>
      <c r="M101" s="108"/>
      <c r="N101" s="134"/>
      <c r="O101" s="86"/>
      <c r="Q101" s="108"/>
      <c r="R101" s="79"/>
      <c r="S101" s="137"/>
      <c r="T101" s="108"/>
      <c r="U101" s="108"/>
      <c r="V101" s="134"/>
      <c r="Y101" s="108"/>
      <c r="Z101" s="79"/>
      <c r="AA101" s="137"/>
      <c r="AB101" s="108"/>
      <c r="AC101" s="108"/>
      <c r="AD101" s="134"/>
    </row>
    <row r="102" spans="1:30" x14ac:dyDescent="0.2">
      <c r="A102" s="108"/>
      <c r="B102" s="79"/>
      <c r="C102" s="138"/>
      <c r="D102" s="108"/>
      <c r="E102" s="108"/>
      <c r="F102" s="134"/>
      <c r="G102" s="51"/>
      <c r="H102" s="51"/>
      <c r="I102" s="108"/>
      <c r="J102" s="79"/>
      <c r="K102" s="138"/>
      <c r="L102" s="108"/>
      <c r="M102" s="108"/>
      <c r="N102" s="134"/>
      <c r="O102" s="86"/>
      <c r="Q102" s="108"/>
      <c r="R102" s="79"/>
      <c r="S102" s="138"/>
      <c r="T102" s="108"/>
      <c r="U102" s="108"/>
      <c r="V102" s="134"/>
      <c r="Y102" s="108"/>
      <c r="Z102" s="79"/>
      <c r="AA102" s="138"/>
      <c r="AB102" s="108"/>
      <c r="AC102" s="108"/>
      <c r="AD102" s="134"/>
    </row>
    <row r="103" spans="1:30" x14ac:dyDescent="0.2">
      <c r="A103" s="79"/>
      <c r="B103" s="79"/>
      <c r="C103" s="138"/>
      <c r="D103" s="108"/>
      <c r="E103" s="108"/>
      <c r="F103" s="134"/>
      <c r="G103" s="51"/>
      <c r="H103" s="51"/>
      <c r="I103" s="79"/>
      <c r="J103" s="79"/>
      <c r="K103" s="138"/>
      <c r="L103" s="108"/>
      <c r="M103" s="108"/>
      <c r="N103" s="134"/>
      <c r="O103" s="86"/>
      <c r="Q103" s="79"/>
      <c r="R103" s="79"/>
      <c r="S103" s="138"/>
      <c r="T103" s="108"/>
      <c r="U103" s="108"/>
      <c r="V103" s="134"/>
      <c r="Y103" s="79"/>
      <c r="Z103" s="79"/>
      <c r="AA103" s="138"/>
      <c r="AB103" s="108"/>
      <c r="AC103" s="108"/>
      <c r="AD103" s="134"/>
    </row>
    <row r="104" spans="1:30" ht="12.95" customHeight="1" x14ac:dyDescent="0.2">
      <c r="A104" s="233" t="s">
        <v>74</v>
      </c>
      <c r="B104" s="233"/>
      <c r="C104" s="233"/>
      <c r="D104" s="233"/>
      <c r="E104" s="233"/>
      <c r="F104" s="233"/>
      <c r="G104" s="51"/>
      <c r="H104" s="51"/>
      <c r="I104" s="233" t="s">
        <v>74</v>
      </c>
      <c r="J104" s="233"/>
      <c r="K104" s="233"/>
      <c r="L104" s="233"/>
      <c r="M104" s="233"/>
      <c r="N104" s="233"/>
      <c r="O104" s="86"/>
      <c r="Q104" s="233" t="s">
        <v>74</v>
      </c>
      <c r="R104" s="233"/>
      <c r="S104" s="233"/>
      <c r="T104" s="233"/>
      <c r="U104" s="233"/>
      <c r="V104" s="233"/>
      <c r="Y104" s="233" t="s">
        <v>74</v>
      </c>
      <c r="Z104" s="233"/>
      <c r="AA104" s="233"/>
      <c r="AB104" s="233"/>
      <c r="AC104" s="233"/>
      <c r="AD104" s="233"/>
    </row>
    <row r="105" spans="1:30" x14ac:dyDescent="0.2">
      <c r="A105" s="230" t="s">
        <v>141</v>
      </c>
      <c r="B105" s="230"/>
      <c r="C105" s="231"/>
      <c r="D105" s="232" t="s">
        <v>142</v>
      </c>
      <c r="E105" s="230"/>
      <c r="F105" s="230"/>
      <c r="G105" s="51"/>
      <c r="H105" s="51"/>
      <c r="I105" s="230" t="s">
        <v>141</v>
      </c>
      <c r="J105" s="230"/>
      <c r="K105" s="231"/>
      <c r="L105" s="232" t="s">
        <v>142</v>
      </c>
      <c r="M105" s="230"/>
      <c r="N105" s="230"/>
      <c r="O105" s="86"/>
      <c r="Q105" s="230" t="s">
        <v>141</v>
      </c>
      <c r="R105" s="230"/>
      <c r="S105" s="231"/>
      <c r="T105" s="232" t="s">
        <v>142</v>
      </c>
      <c r="U105" s="230"/>
      <c r="V105" s="230"/>
      <c r="Y105" s="230" t="s">
        <v>141</v>
      </c>
      <c r="Z105" s="230"/>
      <c r="AA105" s="231"/>
      <c r="AB105" s="232" t="s">
        <v>142</v>
      </c>
      <c r="AC105" s="230"/>
      <c r="AD105" s="230"/>
    </row>
    <row r="106" spans="1:30" x14ac:dyDescent="0.2">
      <c r="A106" s="109" t="s">
        <v>149</v>
      </c>
      <c r="B106" s="81"/>
      <c r="C106" s="81">
        <v>0</v>
      </c>
      <c r="D106" s="143" t="s">
        <v>145</v>
      </c>
      <c r="E106" s="99"/>
      <c r="F106" s="99">
        <f>C106</f>
        <v>0</v>
      </c>
      <c r="G106" s="51"/>
      <c r="H106" s="51"/>
      <c r="I106" s="109" t="s">
        <v>149</v>
      </c>
      <c r="J106" s="81"/>
      <c r="K106" s="81">
        <v>0</v>
      </c>
      <c r="L106" s="143" t="s">
        <v>145</v>
      </c>
      <c r="M106" s="99"/>
      <c r="N106" s="99">
        <f>K106</f>
        <v>0</v>
      </c>
      <c r="O106" s="86"/>
      <c r="Q106" s="109" t="s">
        <v>149</v>
      </c>
      <c r="R106" s="81"/>
      <c r="S106" s="81">
        <v>0</v>
      </c>
      <c r="T106" s="143" t="s">
        <v>145</v>
      </c>
      <c r="U106" s="99"/>
      <c r="V106" s="109">
        <f>S106+S107</f>
        <v>0</v>
      </c>
      <c r="Y106" s="109" t="s">
        <v>149</v>
      </c>
      <c r="Z106" s="81"/>
      <c r="AA106" s="81">
        <v>89</v>
      </c>
      <c r="AB106" s="143" t="s">
        <v>145</v>
      </c>
      <c r="AC106" s="99"/>
      <c r="AD106" s="109">
        <f>AA106+AA107</f>
        <v>59.333333333333329</v>
      </c>
    </row>
    <row r="107" spans="1:30" x14ac:dyDescent="0.2">
      <c r="A107" s="77" t="s">
        <v>157</v>
      </c>
      <c r="B107" s="77"/>
      <c r="C107" s="77">
        <v>0</v>
      </c>
      <c r="D107" s="110"/>
      <c r="E107" s="108"/>
      <c r="F107" s="108"/>
      <c r="G107" s="51"/>
      <c r="H107" s="51"/>
      <c r="I107" s="77" t="s">
        <v>157</v>
      </c>
      <c r="J107" s="77"/>
      <c r="K107" s="77">
        <v>0</v>
      </c>
      <c r="L107" s="110"/>
      <c r="M107" s="108"/>
      <c r="N107" s="108"/>
      <c r="O107" s="86"/>
      <c r="Q107" s="77" t="s">
        <v>157</v>
      </c>
      <c r="R107" s="77"/>
      <c r="S107" s="77">
        <f>S106/-3</f>
        <v>0</v>
      </c>
      <c r="T107" s="110"/>
      <c r="U107" s="108"/>
      <c r="V107" s="108"/>
      <c r="Y107" s="77" t="s">
        <v>157</v>
      </c>
      <c r="Z107" s="77"/>
      <c r="AA107" s="77">
        <f>AA106/-3</f>
        <v>-29.666666666666668</v>
      </c>
      <c r="AB107" s="110"/>
      <c r="AC107" s="108"/>
      <c r="AD107" s="108"/>
    </row>
    <row r="108" spans="1:30" x14ac:dyDescent="0.2">
      <c r="A108" s="79"/>
      <c r="B108" s="79"/>
      <c r="C108" s="79"/>
      <c r="D108" s="108"/>
      <c r="E108" s="108"/>
      <c r="F108" s="108"/>
      <c r="G108" s="51"/>
      <c r="H108" s="51"/>
      <c r="I108" s="79"/>
      <c r="J108" s="79"/>
      <c r="K108" s="79"/>
      <c r="L108" s="108"/>
      <c r="M108" s="108"/>
      <c r="N108" s="108"/>
      <c r="O108" s="86"/>
      <c r="Q108" s="79"/>
      <c r="R108" s="79"/>
      <c r="S108" s="79"/>
      <c r="T108" s="108"/>
      <c r="U108" s="108"/>
      <c r="V108" s="108"/>
      <c r="Y108" s="79"/>
      <c r="Z108" s="79"/>
      <c r="AA108" s="79"/>
      <c r="AB108" s="108"/>
      <c r="AC108" s="108"/>
      <c r="AD108" s="108"/>
    </row>
    <row r="109" spans="1:30" x14ac:dyDescent="0.2">
      <c r="A109" s="108"/>
      <c r="B109" s="108"/>
      <c r="C109" s="134"/>
      <c r="D109" s="108"/>
      <c r="E109" s="108"/>
      <c r="F109" s="134"/>
      <c r="G109" s="51"/>
      <c r="H109" s="51"/>
      <c r="I109" s="108"/>
      <c r="J109" s="108"/>
      <c r="K109" s="134"/>
      <c r="L109" s="108"/>
      <c r="M109" s="108"/>
      <c r="N109" s="134"/>
      <c r="O109" s="86"/>
      <c r="Q109" s="108"/>
      <c r="R109" s="108"/>
      <c r="S109" s="134"/>
      <c r="T109" s="108"/>
      <c r="U109" s="108"/>
      <c r="V109" s="134"/>
      <c r="Y109" s="108"/>
      <c r="Z109" s="108"/>
      <c r="AA109" s="134"/>
      <c r="AB109" s="108"/>
      <c r="AC109" s="108"/>
      <c r="AD109" s="134"/>
    </row>
    <row r="110" spans="1:30" x14ac:dyDescent="0.2">
      <c r="A110" s="229" t="s">
        <v>123</v>
      </c>
      <c r="B110" s="229"/>
      <c r="C110" s="229"/>
      <c r="D110" s="229"/>
      <c r="E110" s="229"/>
      <c r="F110" s="229"/>
      <c r="G110" s="51"/>
      <c r="H110" s="51"/>
      <c r="I110" s="229" t="s">
        <v>123</v>
      </c>
      <c r="J110" s="229"/>
      <c r="K110" s="229"/>
      <c r="L110" s="229"/>
      <c r="M110" s="229"/>
      <c r="N110" s="229"/>
      <c r="O110" s="86"/>
      <c r="Q110" s="229" t="s">
        <v>123</v>
      </c>
      <c r="R110" s="229"/>
      <c r="S110" s="229"/>
      <c r="T110" s="229"/>
      <c r="U110" s="229"/>
      <c r="V110" s="229"/>
      <c r="Y110" s="229" t="s">
        <v>123</v>
      </c>
      <c r="Z110" s="229"/>
      <c r="AA110" s="229"/>
      <c r="AB110" s="229"/>
      <c r="AC110" s="229"/>
      <c r="AD110" s="229"/>
    </row>
    <row r="111" spans="1:30" x14ac:dyDescent="0.2">
      <c r="A111" s="230" t="s">
        <v>69</v>
      </c>
      <c r="B111" s="230"/>
      <c r="C111" s="231"/>
      <c r="D111" s="232" t="s">
        <v>124</v>
      </c>
      <c r="E111" s="230"/>
      <c r="F111" s="230"/>
      <c r="G111" s="51"/>
      <c r="H111" s="51"/>
      <c r="I111" s="230" t="s">
        <v>69</v>
      </c>
      <c r="J111" s="230"/>
      <c r="K111" s="231"/>
      <c r="L111" s="232" t="s">
        <v>124</v>
      </c>
      <c r="M111" s="230"/>
      <c r="N111" s="230"/>
      <c r="O111" s="86"/>
      <c r="Q111" s="230" t="s">
        <v>69</v>
      </c>
      <c r="R111" s="230"/>
      <c r="S111" s="231"/>
      <c r="T111" s="232" t="s">
        <v>124</v>
      </c>
      <c r="U111" s="230"/>
      <c r="V111" s="230"/>
      <c r="Y111" s="230" t="s">
        <v>69</v>
      </c>
      <c r="Z111" s="230"/>
      <c r="AA111" s="231"/>
      <c r="AB111" s="232" t="s">
        <v>124</v>
      </c>
      <c r="AC111" s="230"/>
      <c r="AD111" s="230"/>
    </row>
    <row r="112" spans="1:30" x14ac:dyDescent="0.2">
      <c r="A112" s="195" t="s">
        <v>81</v>
      </c>
      <c r="B112" s="144">
        <f>C53</f>
        <v>0</v>
      </c>
      <c r="C112" s="141">
        <f>B112+C90+C93</f>
        <v>0</v>
      </c>
      <c r="D112" s="71" t="s">
        <v>127</v>
      </c>
      <c r="E112" s="71">
        <v>0</v>
      </c>
      <c r="F112" s="135">
        <v>0</v>
      </c>
      <c r="G112" s="51"/>
      <c r="H112" s="51"/>
      <c r="I112" s="195" t="s">
        <v>81</v>
      </c>
      <c r="J112" s="144">
        <f>K53</f>
        <v>45</v>
      </c>
      <c r="K112" s="141">
        <f>J112+K90+K93</f>
        <v>75</v>
      </c>
      <c r="L112" s="71" t="s">
        <v>127</v>
      </c>
      <c r="M112" s="71">
        <v>0</v>
      </c>
      <c r="N112" s="135">
        <v>0</v>
      </c>
      <c r="O112" s="86"/>
      <c r="Q112" s="195" t="s">
        <v>81</v>
      </c>
      <c r="R112" s="144">
        <f>S53</f>
        <v>134</v>
      </c>
      <c r="S112" s="141">
        <f>R112+S90+S93</f>
        <v>223.33333333333334</v>
      </c>
      <c r="T112" s="71" t="s">
        <v>127</v>
      </c>
      <c r="U112" s="71">
        <v>0</v>
      </c>
      <c r="V112" s="135">
        <v>0</v>
      </c>
      <c r="Y112" s="195" t="s">
        <v>81</v>
      </c>
      <c r="Z112" s="144">
        <f>AA53</f>
        <v>45</v>
      </c>
      <c r="AA112" s="141">
        <f>Z112+AA90+AA93</f>
        <v>75</v>
      </c>
      <c r="AB112" s="71" t="s">
        <v>127</v>
      </c>
      <c r="AC112" s="71">
        <v>0</v>
      </c>
      <c r="AD112" s="135">
        <v>0</v>
      </c>
    </row>
    <row r="113" spans="1:30" x14ac:dyDescent="0.2">
      <c r="A113" s="196" t="s">
        <v>79</v>
      </c>
      <c r="B113" s="144">
        <f>C54</f>
        <v>0</v>
      </c>
      <c r="C113" s="141">
        <f>B113+C92+C106+C107</f>
        <v>0</v>
      </c>
      <c r="D113" s="71"/>
      <c r="E113" s="71"/>
      <c r="F113" s="135"/>
      <c r="G113" s="51"/>
      <c r="H113" s="51"/>
      <c r="I113" s="196" t="s">
        <v>79</v>
      </c>
      <c r="J113" s="144">
        <f>K54</f>
        <v>0</v>
      </c>
      <c r="K113" s="141">
        <f>J113+K92+K106+K107</f>
        <v>0</v>
      </c>
      <c r="L113" s="71"/>
      <c r="M113" s="71"/>
      <c r="N113" s="135"/>
      <c r="O113" s="86"/>
      <c r="Q113" s="196" t="s">
        <v>79</v>
      </c>
      <c r="R113" s="144">
        <f>S54</f>
        <v>0</v>
      </c>
      <c r="S113" s="141">
        <f>R113+S92+S106+S107</f>
        <v>0</v>
      </c>
      <c r="T113" s="71"/>
      <c r="U113" s="71"/>
      <c r="V113" s="135"/>
      <c r="Y113" s="196" t="s">
        <v>79</v>
      </c>
      <c r="Z113" s="144">
        <f>AA54</f>
        <v>89</v>
      </c>
      <c r="AA113" s="141">
        <f>Z113+AA92+AA106+AA107</f>
        <v>148.33333333333334</v>
      </c>
      <c r="AB113" s="71"/>
      <c r="AC113" s="71"/>
      <c r="AD113" s="135"/>
    </row>
    <row r="114" spans="1:30" x14ac:dyDescent="0.2">
      <c r="A114" s="195" t="s">
        <v>125</v>
      </c>
      <c r="B114" s="144">
        <f>C55</f>
        <v>135</v>
      </c>
      <c r="C114" s="141">
        <f>B114+C100</f>
        <v>270</v>
      </c>
      <c r="D114" s="71" t="s">
        <v>83</v>
      </c>
      <c r="E114" s="144">
        <f>F55</f>
        <v>135</v>
      </c>
      <c r="F114" s="135">
        <f>F116-F112</f>
        <v>270</v>
      </c>
      <c r="G114" s="51"/>
      <c r="H114" s="51"/>
      <c r="I114" s="195" t="s">
        <v>125</v>
      </c>
      <c r="J114" s="144">
        <f>K55</f>
        <v>135</v>
      </c>
      <c r="K114" s="141">
        <f>J114+K100</f>
        <v>270</v>
      </c>
      <c r="L114" s="71" t="s">
        <v>83</v>
      </c>
      <c r="M114" s="144">
        <f>N55</f>
        <v>180</v>
      </c>
      <c r="N114" s="135">
        <f>N116-N112</f>
        <v>345</v>
      </c>
      <c r="O114" s="86"/>
      <c r="Q114" s="195" t="s">
        <v>125</v>
      </c>
      <c r="R114" s="144">
        <f>S55</f>
        <v>135</v>
      </c>
      <c r="S114" s="141">
        <f>R114+S100</f>
        <v>270</v>
      </c>
      <c r="T114" s="71" t="s">
        <v>83</v>
      </c>
      <c r="U114" s="144">
        <f>V55</f>
        <v>269</v>
      </c>
      <c r="V114" s="135">
        <f>V116-V112</f>
        <v>493.33333333333337</v>
      </c>
      <c r="Y114" s="195" t="s">
        <v>125</v>
      </c>
      <c r="Z114" s="144">
        <f>AA55</f>
        <v>135</v>
      </c>
      <c r="AA114" s="141">
        <f>Z114+AA100</f>
        <v>270</v>
      </c>
      <c r="AB114" s="71" t="s">
        <v>83</v>
      </c>
      <c r="AC114" s="144">
        <f>AD55</f>
        <v>269</v>
      </c>
      <c r="AD114" s="135">
        <f>AD116-AD112</f>
        <v>493.33333333333337</v>
      </c>
    </row>
    <row r="115" spans="1:30" x14ac:dyDescent="0.2">
      <c r="A115" s="197"/>
      <c r="B115" s="77"/>
      <c r="C115" s="126"/>
      <c r="F115" s="48"/>
      <c r="G115" s="51"/>
      <c r="H115" s="51"/>
      <c r="I115" s="197"/>
      <c r="J115" s="77"/>
      <c r="K115" s="126"/>
      <c r="O115" s="86"/>
      <c r="Q115" s="197"/>
      <c r="R115" s="77"/>
      <c r="S115" s="126"/>
      <c r="Y115" s="197"/>
      <c r="Z115" s="77"/>
      <c r="AA115" s="126"/>
    </row>
    <row r="116" spans="1:30" x14ac:dyDescent="0.2">
      <c r="A116" s="195" t="s">
        <v>126</v>
      </c>
      <c r="B116" s="125">
        <f>SUM(B112:B114)</f>
        <v>135</v>
      </c>
      <c r="C116" s="125">
        <f>SUM(C112:C114)</f>
        <v>270</v>
      </c>
      <c r="D116" s="145" t="s">
        <v>128</v>
      </c>
      <c r="E116" s="71">
        <f>B116</f>
        <v>135</v>
      </c>
      <c r="F116" s="135">
        <f>C116</f>
        <v>270</v>
      </c>
      <c r="G116" s="51"/>
      <c r="H116" s="51"/>
      <c r="I116" s="195" t="s">
        <v>126</v>
      </c>
      <c r="J116" s="125">
        <f>SUM(J112:J114)</f>
        <v>180</v>
      </c>
      <c r="K116" s="125">
        <f>SUM(K112:K114)</f>
        <v>345</v>
      </c>
      <c r="L116" s="145" t="s">
        <v>128</v>
      </c>
      <c r="M116" s="71">
        <f>J116</f>
        <v>180</v>
      </c>
      <c r="N116" s="135">
        <f>K116</f>
        <v>345</v>
      </c>
      <c r="O116" s="86"/>
      <c r="Q116" s="195" t="s">
        <v>126</v>
      </c>
      <c r="R116" s="125">
        <f>SUM(R112:R114)</f>
        <v>269</v>
      </c>
      <c r="S116" s="125">
        <f>SUM(S112:S114)</f>
        <v>493.33333333333337</v>
      </c>
      <c r="T116" s="145" t="s">
        <v>128</v>
      </c>
      <c r="U116" s="71">
        <f>R116</f>
        <v>269</v>
      </c>
      <c r="V116" s="135">
        <f>S116</f>
        <v>493.33333333333337</v>
      </c>
      <c r="Y116" s="195" t="s">
        <v>126</v>
      </c>
      <c r="Z116" s="125">
        <f>SUM(Z112:Z114)</f>
        <v>269</v>
      </c>
      <c r="AA116" s="125">
        <f>SUM(AA112:AA114)</f>
        <v>493.33333333333337</v>
      </c>
      <c r="AB116" s="145" t="s">
        <v>128</v>
      </c>
      <c r="AC116" s="71">
        <f>Z116</f>
        <v>269</v>
      </c>
      <c r="AD116" s="135">
        <f>AA116</f>
        <v>493.33333333333337</v>
      </c>
    </row>
    <row r="117" spans="1:30" x14ac:dyDescent="0.2">
      <c r="A117" s="147"/>
      <c r="B117" s="147"/>
      <c r="C117" s="147"/>
      <c r="D117" s="147"/>
      <c r="F117" s="48"/>
      <c r="G117" s="51"/>
      <c r="H117" s="51"/>
      <c r="I117" s="147"/>
      <c r="J117" s="147"/>
      <c r="K117" s="147"/>
      <c r="L117" s="147"/>
      <c r="O117" s="86"/>
      <c r="Q117" s="147"/>
      <c r="R117" s="147"/>
      <c r="S117" s="147"/>
      <c r="T117" s="147"/>
      <c r="Y117" s="147"/>
      <c r="Z117" s="147"/>
      <c r="AA117" s="147"/>
      <c r="AB117" s="147"/>
    </row>
    <row r="118" spans="1:30" x14ac:dyDescent="0.2">
      <c r="A118" s="147"/>
      <c r="B118" s="147"/>
      <c r="C118" s="147"/>
      <c r="D118" s="152" t="s">
        <v>151</v>
      </c>
      <c r="E118" s="153"/>
      <c r="F118" s="154">
        <f>F100-C100</f>
        <v>0</v>
      </c>
      <c r="G118" s="51"/>
      <c r="H118" s="51"/>
      <c r="I118" s="147"/>
      <c r="J118" s="147"/>
      <c r="K118" s="147"/>
      <c r="L118" s="152" t="s">
        <v>151</v>
      </c>
      <c r="M118" s="153"/>
      <c r="N118" s="154">
        <f>N100-K100</f>
        <v>0</v>
      </c>
      <c r="O118" s="86"/>
      <c r="Q118" s="147"/>
      <c r="R118" s="147"/>
      <c r="S118" s="147"/>
      <c r="T118" s="152" t="s">
        <v>151</v>
      </c>
      <c r="U118" s="153"/>
      <c r="V118" s="154">
        <f>V100-S100</f>
        <v>0</v>
      </c>
      <c r="Y118" s="147"/>
      <c r="Z118" s="147"/>
      <c r="AA118" s="147"/>
      <c r="AB118" s="152" t="s">
        <v>151</v>
      </c>
      <c r="AC118" s="153"/>
      <c r="AD118" s="154">
        <f>AD100-AA100</f>
        <v>0</v>
      </c>
    </row>
    <row r="119" spans="1:30" x14ac:dyDescent="0.2">
      <c r="A119" s="195"/>
      <c r="B119" s="125"/>
      <c r="C119" s="125"/>
      <c r="D119" s="155" t="s">
        <v>152</v>
      </c>
      <c r="E119" s="155"/>
      <c r="F119" s="156">
        <f>F116-E116-F106-F95</f>
        <v>0</v>
      </c>
      <c r="G119" s="51"/>
      <c r="H119" s="51"/>
      <c r="I119" s="195"/>
      <c r="J119" s="125"/>
      <c r="K119" s="125"/>
      <c r="L119" s="155" t="s">
        <v>152</v>
      </c>
      <c r="M119" s="155"/>
      <c r="N119" s="156">
        <f>N116-M116-N106-N95</f>
        <v>0</v>
      </c>
      <c r="O119" s="86"/>
      <c r="Q119" s="195"/>
      <c r="R119" s="125"/>
      <c r="S119" s="125"/>
      <c r="T119" s="155" t="s">
        <v>152</v>
      </c>
      <c r="U119" s="155"/>
      <c r="V119" s="156">
        <f>V116-U116-V106-V95</f>
        <v>0</v>
      </c>
      <c r="Y119" s="195"/>
      <c r="Z119" s="125"/>
      <c r="AA119" s="125"/>
      <c r="AB119" s="155" t="s">
        <v>152</v>
      </c>
      <c r="AC119" s="155"/>
      <c r="AD119" s="156">
        <f>AD116-AC116-AD106-AD95</f>
        <v>0</v>
      </c>
    </row>
    <row r="120" spans="1:30" x14ac:dyDescent="0.2">
      <c r="A120" s="78"/>
      <c r="B120" s="181"/>
      <c r="C120" s="134"/>
      <c r="D120" s="108"/>
      <c r="E120" s="72"/>
      <c r="F120" s="129"/>
      <c r="G120" s="51"/>
      <c r="H120" s="51"/>
      <c r="I120" s="78"/>
      <c r="J120" s="181"/>
      <c r="K120" s="120"/>
      <c r="L120" s="108"/>
      <c r="M120" s="108"/>
      <c r="N120" s="108"/>
      <c r="O120" s="107"/>
      <c r="Q120" s="146"/>
      <c r="R120" s="181"/>
      <c r="S120" s="120"/>
      <c r="T120" s="108"/>
      <c r="U120" s="108"/>
      <c r="V120" s="72"/>
      <c r="Y120" s="146"/>
      <c r="Z120" s="181"/>
      <c r="AA120" s="120"/>
      <c r="AB120" s="108"/>
      <c r="AC120" s="108"/>
      <c r="AD120" s="108"/>
    </row>
    <row r="121" spans="1:30" x14ac:dyDescent="0.2">
      <c r="A121" s="73"/>
      <c r="B121" s="182"/>
      <c r="C121" s="134"/>
      <c r="D121" s="108"/>
      <c r="E121" s="72"/>
      <c r="F121" s="129"/>
      <c r="G121" s="51"/>
      <c r="H121" s="51"/>
      <c r="I121" s="73"/>
      <c r="J121" s="182"/>
      <c r="K121" s="120"/>
      <c r="L121" s="108"/>
      <c r="M121" s="108"/>
      <c r="N121" s="108"/>
      <c r="O121" s="106"/>
      <c r="Q121" s="80"/>
      <c r="R121" s="182"/>
      <c r="S121" s="120"/>
      <c r="T121" s="108"/>
      <c r="U121" s="108"/>
      <c r="V121" s="72"/>
      <c r="Y121" s="80"/>
      <c r="Z121" s="182"/>
      <c r="AA121" s="120"/>
      <c r="AB121" s="108"/>
      <c r="AC121" s="108"/>
      <c r="AD121" s="108"/>
    </row>
    <row r="122" spans="1:30" x14ac:dyDescent="0.2">
      <c r="A122" s="73"/>
      <c r="B122" s="182"/>
      <c r="C122" s="134"/>
      <c r="D122" s="108"/>
      <c r="E122" s="72"/>
      <c r="F122" s="129"/>
      <c r="G122" s="51"/>
      <c r="H122" s="51"/>
      <c r="I122" s="73"/>
      <c r="J122" s="182"/>
      <c r="K122" s="120"/>
      <c r="L122" s="108"/>
      <c r="M122" s="108"/>
      <c r="N122" s="108"/>
      <c r="O122" s="106"/>
      <c r="Q122" s="80"/>
      <c r="R122" s="182"/>
      <c r="S122" s="120"/>
      <c r="T122" s="108"/>
      <c r="U122" s="108"/>
      <c r="V122" s="72"/>
      <c r="Y122" s="80"/>
      <c r="Z122" s="182"/>
      <c r="AA122" s="120"/>
      <c r="AB122" s="108"/>
      <c r="AC122" s="108"/>
      <c r="AD122" s="108"/>
    </row>
    <row r="123" spans="1:30" x14ac:dyDescent="0.2">
      <c r="A123" s="73"/>
      <c r="B123" s="182"/>
      <c r="C123" s="134"/>
      <c r="D123" s="108"/>
      <c r="E123" s="72"/>
      <c r="F123" s="129"/>
      <c r="G123" s="51"/>
      <c r="H123" s="51"/>
      <c r="I123" s="73"/>
      <c r="J123" s="182"/>
      <c r="K123" s="120"/>
      <c r="L123" s="72"/>
      <c r="M123" s="72"/>
      <c r="N123" s="72"/>
      <c r="O123" s="51"/>
      <c r="Q123" s="80"/>
      <c r="R123" s="182"/>
      <c r="S123" s="120"/>
      <c r="T123" s="108"/>
      <c r="U123" s="108"/>
      <c r="V123" s="72"/>
      <c r="Y123" s="80"/>
      <c r="Z123" s="182"/>
      <c r="AA123" s="120"/>
      <c r="AB123" s="108"/>
      <c r="AC123" s="108"/>
      <c r="AD123" s="108"/>
    </row>
    <row r="124" spans="1:30" ht="36.950000000000003" customHeight="1" x14ac:dyDescent="0.2">
      <c r="A124" s="246" t="s">
        <v>68</v>
      </c>
      <c r="B124" s="246"/>
      <c r="C124" s="246"/>
      <c r="D124" s="246"/>
      <c r="E124" s="246"/>
      <c r="F124" s="246"/>
      <c r="G124" s="51"/>
      <c r="H124" s="51"/>
      <c r="I124" s="228" t="s">
        <v>187</v>
      </c>
      <c r="J124" s="228"/>
      <c r="K124" s="228"/>
      <c r="L124" s="228"/>
      <c r="M124" s="228"/>
      <c r="N124" s="228"/>
      <c r="O124" s="82"/>
      <c r="Q124" s="228" t="s">
        <v>188</v>
      </c>
      <c r="R124" s="228"/>
      <c r="S124" s="228"/>
      <c r="T124" s="228"/>
      <c r="U124" s="228"/>
      <c r="V124" s="228"/>
      <c r="Y124" s="228" t="s">
        <v>189</v>
      </c>
      <c r="Z124" s="228"/>
      <c r="AA124" s="228"/>
      <c r="AB124" s="228"/>
      <c r="AC124" s="228"/>
      <c r="AD124" s="228"/>
    </row>
    <row r="125" spans="1:30" x14ac:dyDescent="0.2">
      <c r="A125" s="197"/>
      <c r="B125" s="72"/>
      <c r="C125" s="134"/>
      <c r="D125" s="72"/>
      <c r="E125" s="72"/>
      <c r="F125" s="129"/>
      <c r="G125" s="51"/>
      <c r="H125" s="51"/>
      <c r="I125" s="198"/>
      <c r="J125" s="72"/>
      <c r="K125" s="72"/>
      <c r="L125" s="72"/>
      <c r="M125" s="72"/>
      <c r="N125" s="72"/>
      <c r="O125" s="51"/>
      <c r="Q125" s="73"/>
      <c r="R125" s="182"/>
      <c r="S125" s="120"/>
      <c r="T125" s="108"/>
      <c r="U125" s="108"/>
      <c r="V125" s="72"/>
      <c r="Y125" s="73"/>
      <c r="Z125" s="182"/>
      <c r="AA125" s="120"/>
      <c r="AB125" s="108"/>
      <c r="AC125" s="108"/>
      <c r="AD125" s="72"/>
    </row>
    <row r="126" spans="1:30" x14ac:dyDescent="0.2">
      <c r="A126" s="201"/>
      <c r="B126" s="201"/>
      <c r="C126" s="201" t="s">
        <v>167</v>
      </c>
      <c r="D126" s="201" t="s">
        <v>168</v>
      </c>
      <c r="E126" s="108"/>
      <c r="F126" s="129"/>
      <c r="G126" s="51"/>
      <c r="H126" s="51"/>
      <c r="I126" s="201"/>
      <c r="J126" s="201"/>
      <c r="K126" s="201" t="s">
        <v>167</v>
      </c>
      <c r="L126" s="201" t="s">
        <v>168</v>
      </c>
      <c r="M126" s="106"/>
      <c r="N126" s="51"/>
      <c r="O126" s="86"/>
      <c r="Q126" s="201"/>
      <c r="R126" s="201"/>
      <c r="S126" s="201" t="s">
        <v>167</v>
      </c>
      <c r="T126" s="201" t="s">
        <v>168</v>
      </c>
      <c r="U126" s="106"/>
      <c r="V126" s="72"/>
      <c r="Y126" s="201"/>
      <c r="Z126" s="201"/>
      <c r="AA126" s="201" t="s">
        <v>167</v>
      </c>
      <c r="AB126" s="201" t="s">
        <v>168</v>
      </c>
      <c r="AC126" s="106"/>
      <c r="AD126" s="72"/>
    </row>
    <row r="127" spans="1:30" x14ac:dyDescent="0.2">
      <c r="A127" s="202" t="s">
        <v>76</v>
      </c>
      <c r="B127" s="201"/>
      <c r="C127" s="201">
        <f>F19</f>
        <v>175</v>
      </c>
      <c r="D127" s="201">
        <f>F78</f>
        <v>225</v>
      </c>
      <c r="E127" s="108"/>
      <c r="F127" s="129"/>
      <c r="G127" s="51"/>
      <c r="H127" s="51"/>
      <c r="I127" s="202" t="s">
        <v>76</v>
      </c>
      <c r="J127" s="201"/>
      <c r="K127" s="201">
        <f>N19</f>
        <v>220</v>
      </c>
      <c r="L127" s="201">
        <f>N78</f>
        <v>270</v>
      </c>
      <c r="M127" s="106"/>
      <c r="N127" s="51"/>
      <c r="O127" s="86"/>
      <c r="Q127" s="202" t="s">
        <v>76</v>
      </c>
      <c r="R127" s="201"/>
      <c r="S127" s="201">
        <f>V19</f>
        <v>309</v>
      </c>
      <c r="T127" s="201">
        <f>V78</f>
        <v>359</v>
      </c>
      <c r="U127" s="106"/>
      <c r="V127" s="72"/>
      <c r="Y127" s="202" t="s">
        <v>76</v>
      </c>
      <c r="Z127" s="201"/>
      <c r="AA127" s="201">
        <f>AD19</f>
        <v>220</v>
      </c>
      <c r="AB127" s="201">
        <f>AD78</f>
        <v>270</v>
      </c>
      <c r="AC127" s="106"/>
      <c r="AD127" s="72"/>
    </row>
    <row r="128" spans="1:30" x14ac:dyDescent="0.2">
      <c r="A128" s="202" t="s">
        <v>70</v>
      </c>
      <c r="B128" s="201"/>
      <c r="C128" s="201">
        <f>F11</f>
        <v>0</v>
      </c>
      <c r="D128" s="201">
        <f>F70</f>
        <v>0</v>
      </c>
      <c r="E128" s="108"/>
      <c r="F128" s="129"/>
      <c r="G128" s="51"/>
      <c r="H128" s="51"/>
      <c r="I128" s="202" t="s">
        <v>70</v>
      </c>
      <c r="J128" s="201"/>
      <c r="K128" s="201">
        <f>N11</f>
        <v>45</v>
      </c>
      <c r="L128" s="201">
        <f>N70</f>
        <v>45</v>
      </c>
      <c r="M128" s="106"/>
      <c r="N128" s="51"/>
      <c r="O128" s="86"/>
      <c r="Q128" s="202" t="s">
        <v>70</v>
      </c>
      <c r="R128" s="201"/>
      <c r="S128" s="201">
        <f>V11</f>
        <v>134</v>
      </c>
      <c r="T128" s="201">
        <f>V70</f>
        <v>134</v>
      </c>
      <c r="U128" s="106"/>
      <c r="V128" s="51"/>
      <c r="Y128" s="202" t="s">
        <v>70</v>
      </c>
      <c r="Z128" s="201"/>
      <c r="AA128" s="201">
        <f>AD11</f>
        <v>45</v>
      </c>
      <c r="AB128" s="201">
        <f>AD70</f>
        <v>45</v>
      </c>
      <c r="AC128" s="106"/>
      <c r="AD128" s="51"/>
    </row>
    <row r="129" spans="1:30" x14ac:dyDescent="0.2">
      <c r="A129" s="202" t="s">
        <v>158</v>
      </c>
      <c r="B129" s="201"/>
      <c r="C129" s="201">
        <f>C34</f>
        <v>0</v>
      </c>
      <c r="D129" s="201">
        <f>C93</f>
        <v>0</v>
      </c>
      <c r="E129" s="106"/>
      <c r="F129" s="129"/>
      <c r="G129" s="51"/>
      <c r="H129" s="51"/>
      <c r="I129" s="202" t="s">
        <v>158</v>
      </c>
      <c r="J129" s="201"/>
      <c r="K129" s="201">
        <f>K34</f>
        <v>0</v>
      </c>
      <c r="L129" s="201">
        <f>K93</f>
        <v>-15</v>
      </c>
      <c r="M129" s="106"/>
      <c r="N129" s="51"/>
      <c r="O129" s="86"/>
      <c r="Q129" s="202" t="s">
        <v>158</v>
      </c>
      <c r="R129" s="201"/>
      <c r="S129" s="201">
        <f>S34</f>
        <v>0</v>
      </c>
      <c r="T129" s="201">
        <f>S93</f>
        <v>-44.666666666666664</v>
      </c>
      <c r="U129" s="106"/>
      <c r="V129" s="51"/>
      <c r="Y129" s="202" t="s">
        <v>158</v>
      </c>
      <c r="Z129" s="201"/>
      <c r="AA129" s="201">
        <f>AA34</f>
        <v>0</v>
      </c>
      <c r="AB129" s="201">
        <f>AA93</f>
        <v>-15</v>
      </c>
      <c r="AC129" s="106"/>
      <c r="AD129" s="51"/>
    </row>
    <row r="130" spans="1:30" x14ac:dyDescent="0.2">
      <c r="A130" s="202" t="s">
        <v>169</v>
      </c>
      <c r="B130" s="201"/>
      <c r="C130" s="201">
        <f>C47</f>
        <v>0</v>
      </c>
      <c r="D130" s="201">
        <f>C106</f>
        <v>0</v>
      </c>
      <c r="E130" s="108"/>
      <c r="F130" s="129"/>
      <c r="G130" s="51"/>
      <c r="H130" s="51"/>
      <c r="I130" s="202" t="s">
        <v>169</v>
      </c>
      <c r="J130" s="201"/>
      <c r="K130" s="201">
        <f>K47</f>
        <v>0</v>
      </c>
      <c r="L130" s="201">
        <f>K106</f>
        <v>0</v>
      </c>
      <c r="M130" s="106"/>
      <c r="N130" s="51"/>
      <c r="O130" s="86"/>
      <c r="Q130" s="202" t="s">
        <v>169</v>
      </c>
      <c r="R130" s="201"/>
      <c r="S130" s="201">
        <f>S47</f>
        <v>0</v>
      </c>
      <c r="T130" s="201">
        <f>S106</f>
        <v>0</v>
      </c>
      <c r="U130" s="106"/>
      <c r="V130" s="51"/>
      <c r="Y130" s="202" t="s">
        <v>169</v>
      </c>
      <c r="Z130" s="201"/>
      <c r="AA130" s="201">
        <f>AA47</f>
        <v>89</v>
      </c>
      <c r="AB130" s="201">
        <f>AA106</f>
        <v>89</v>
      </c>
      <c r="AC130" s="106"/>
      <c r="AD130" s="51"/>
    </row>
    <row r="131" spans="1:30" x14ac:dyDescent="0.2">
      <c r="A131" s="202" t="s">
        <v>170</v>
      </c>
      <c r="B131" s="201"/>
      <c r="C131" s="201">
        <f>C48</f>
        <v>0</v>
      </c>
      <c r="D131" s="201">
        <f>C107</f>
        <v>0</v>
      </c>
      <c r="E131" s="108"/>
      <c r="F131" s="129"/>
      <c r="G131" s="51"/>
      <c r="H131" s="51"/>
      <c r="I131" s="202" t="s">
        <v>170</v>
      </c>
      <c r="J131" s="201"/>
      <c r="K131" s="201">
        <f>K48</f>
        <v>0</v>
      </c>
      <c r="L131" s="201">
        <f>K107</f>
        <v>0</v>
      </c>
      <c r="M131" s="106"/>
      <c r="N131" s="51"/>
      <c r="O131" s="86"/>
      <c r="Q131" s="202" t="s">
        <v>170</v>
      </c>
      <c r="R131" s="201"/>
      <c r="S131" s="201">
        <f>S48</f>
        <v>0</v>
      </c>
      <c r="T131" s="201">
        <f>S107</f>
        <v>0</v>
      </c>
      <c r="U131" s="106"/>
      <c r="V131" s="51"/>
      <c r="Y131" s="202" t="s">
        <v>170</v>
      </c>
      <c r="Z131" s="201"/>
      <c r="AA131" s="201">
        <f>AA48</f>
        <v>0</v>
      </c>
      <c r="AB131" s="201">
        <f>AA107</f>
        <v>-29.666666666666668</v>
      </c>
      <c r="AC131" s="106"/>
      <c r="AD131" s="51"/>
    </row>
    <row r="132" spans="1:30" x14ac:dyDescent="0.2">
      <c r="A132" s="202"/>
      <c r="B132" s="201" t="s">
        <v>166</v>
      </c>
      <c r="C132" s="201" t="s">
        <v>84</v>
      </c>
      <c r="D132" s="201" t="s">
        <v>85</v>
      </c>
      <c r="E132" s="108"/>
      <c r="F132" s="129"/>
      <c r="G132" s="51"/>
      <c r="H132" s="51"/>
      <c r="I132" s="202"/>
      <c r="J132" s="201" t="s">
        <v>166</v>
      </c>
      <c r="K132" s="201" t="s">
        <v>84</v>
      </c>
      <c r="L132" s="201" t="s">
        <v>85</v>
      </c>
      <c r="M132" s="106"/>
      <c r="N132" s="51"/>
      <c r="O132" s="86"/>
      <c r="Q132" s="202"/>
      <c r="R132" s="201" t="s">
        <v>166</v>
      </c>
      <c r="S132" s="201" t="s">
        <v>84</v>
      </c>
      <c r="T132" s="201" t="s">
        <v>85</v>
      </c>
      <c r="U132" s="106"/>
      <c r="V132" s="51"/>
      <c r="Y132" s="202"/>
      <c r="Z132" s="201" t="s">
        <v>166</v>
      </c>
      <c r="AA132" s="201" t="s">
        <v>84</v>
      </c>
      <c r="AB132" s="201" t="s">
        <v>85</v>
      </c>
      <c r="AC132" s="106"/>
      <c r="AD132" s="51"/>
    </row>
    <row r="133" spans="1:30" x14ac:dyDescent="0.2">
      <c r="A133" s="202" t="s">
        <v>77</v>
      </c>
      <c r="B133" s="201">
        <f>B53</f>
        <v>0</v>
      </c>
      <c r="C133" s="201">
        <f t="shared" ref="C133:D133" si="0">B112</f>
        <v>0</v>
      </c>
      <c r="D133" s="201">
        <f t="shared" si="0"/>
        <v>0</v>
      </c>
      <c r="E133" s="108"/>
      <c r="F133" s="129"/>
      <c r="G133" s="51"/>
      <c r="H133" s="51"/>
      <c r="I133" s="202" t="s">
        <v>77</v>
      </c>
      <c r="J133" s="201">
        <f>J53</f>
        <v>0</v>
      </c>
      <c r="K133" s="201">
        <f t="shared" ref="K133:L133" si="1">J112</f>
        <v>45</v>
      </c>
      <c r="L133" s="201">
        <f t="shared" si="1"/>
        <v>75</v>
      </c>
      <c r="M133" s="106"/>
      <c r="N133" s="51"/>
      <c r="O133" s="86"/>
      <c r="Q133" s="202" t="s">
        <v>77</v>
      </c>
      <c r="R133" s="201">
        <f>R53</f>
        <v>0</v>
      </c>
      <c r="S133" s="201">
        <f t="shared" ref="S133:T133" si="2">R112</f>
        <v>134</v>
      </c>
      <c r="T133" s="201">
        <f t="shared" si="2"/>
        <v>223.33333333333334</v>
      </c>
      <c r="U133" s="106"/>
      <c r="V133" s="51"/>
      <c r="Y133" s="202" t="s">
        <v>77</v>
      </c>
      <c r="Z133" s="201">
        <f>Z53</f>
        <v>0</v>
      </c>
      <c r="AA133" s="201">
        <f t="shared" ref="AA133:AB133" si="3">Z112</f>
        <v>45</v>
      </c>
      <c r="AB133" s="201">
        <f t="shared" si="3"/>
        <v>75</v>
      </c>
      <c r="AC133" s="106"/>
      <c r="AD133" s="51"/>
    </row>
    <row r="134" spans="1:30" x14ac:dyDescent="0.2">
      <c r="A134" s="202" t="s">
        <v>78</v>
      </c>
      <c r="B134" s="201">
        <f>B54</f>
        <v>0</v>
      </c>
      <c r="C134" s="201">
        <f>B113</f>
        <v>0</v>
      </c>
      <c r="D134" s="201">
        <f>C113</f>
        <v>0</v>
      </c>
      <c r="E134" s="108"/>
      <c r="F134" s="129"/>
      <c r="G134" s="51"/>
      <c r="H134" s="51"/>
      <c r="I134" s="202" t="s">
        <v>78</v>
      </c>
      <c r="J134" s="201">
        <f>J54</f>
        <v>0</v>
      </c>
      <c r="K134" s="201">
        <f>J113</f>
        <v>0</v>
      </c>
      <c r="L134" s="201">
        <f>K113</f>
        <v>0</v>
      </c>
      <c r="M134" s="106"/>
      <c r="N134" s="51"/>
      <c r="O134" s="86"/>
      <c r="Q134" s="202" t="s">
        <v>78</v>
      </c>
      <c r="R134" s="201">
        <f>R54</f>
        <v>0</v>
      </c>
      <c r="S134" s="201">
        <f>R113</f>
        <v>0</v>
      </c>
      <c r="T134" s="201">
        <f>S113</f>
        <v>0</v>
      </c>
      <c r="U134" s="106"/>
      <c r="V134" s="51"/>
      <c r="Y134" s="202" t="s">
        <v>78</v>
      </c>
      <c r="Z134" s="201">
        <f>Z54</f>
        <v>0</v>
      </c>
      <c r="AA134" s="201">
        <f>Z113</f>
        <v>89</v>
      </c>
      <c r="AB134" s="201">
        <f>AA113</f>
        <v>148.33333333333334</v>
      </c>
      <c r="AC134" s="106"/>
      <c r="AD134" s="51"/>
    </row>
    <row r="135" spans="1:30" x14ac:dyDescent="0.2">
      <c r="A135" s="202" t="s">
        <v>154</v>
      </c>
      <c r="B135" s="201">
        <f>B55</f>
        <v>50</v>
      </c>
      <c r="C135" s="201">
        <f>B114</f>
        <v>135</v>
      </c>
      <c r="D135" s="201">
        <f>C114</f>
        <v>270</v>
      </c>
      <c r="E135" s="108"/>
      <c r="F135" s="129"/>
      <c r="G135" s="51"/>
      <c r="H135" s="51"/>
      <c r="I135" s="202" t="s">
        <v>154</v>
      </c>
      <c r="J135" s="201">
        <f>J55</f>
        <v>50</v>
      </c>
      <c r="K135" s="201">
        <f>J114</f>
        <v>135</v>
      </c>
      <c r="L135" s="201">
        <f>K114</f>
        <v>270</v>
      </c>
      <c r="M135" s="106"/>
      <c r="N135" s="51"/>
      <c r="O135" s="86"/>
      <c r="Q135" s="202" t="s">
        <v>154</v>
      </c>
      <c r="R135" s="201">
        <f>R55</f>
        <v>50</v>
      </c>
      <c r="S135" s="201">
        <f>R114</f>
        <v>135</v>
      </c>
      <c r="T135" s="201">
        <f>S114</f>
        <v>270</v>
      </c>
      <c r="U135" s="106"/>
      <c r="V135" s="51"/>
      <c r="Y135" s="202" t="s">
        <v>154</v>
      </c>
      <c r="Z135" s="201">
        <f>Z55</f>
        <v>50</v>
      </c>
      <c r="AA135" s="201">
        <f>Z114</f>
        <v>135</v>
      </c>
      <c r="AB135" s="201">
        <f>AA114</f>
        <v>270</v>
      </c>
      <c r="AC135" s="106"/>
      <c r="AD135" s="51"/>
    </row>
    <row r="136" spans="1:30" x14ac:dyDescent="0.2">
      <c r="A136" s="202" t="s">
        <v>83</v>
      </c>
      <c r="B136" s="201">
        <f>E55</f>
        <v>50</v>
      </c>
      <c r="C136" s="201">
        <f>E114</f>
        <v>135</v>
      </c>
      <c r="D136" s="201">
        <f>F114</f>
        <v>270</v>
      </c>
      <c r="E136" s="108"/>
      <c r="F136" s="129"/>
      <c r="G136" s="51"/>
      <c r="H136" s="51"/>
      <c r="I136" s="202" t="s">
        <v>83</v>
      </c>
      <c r="J136" s="201">
        <f>M55</f>
        <v>50</v>
      </c>
      <c r="K136" s="201">
        <f>M114</f>
        <v>180</v>
      </c>
      <c r="L136" s="201">
        <f>N114</f>
        <v>345</v>
      </c>
      <c r="M136" s="106"/>
      <c r="N136" s="51"/>
      <c r="O136" s="86"/>
      <c r="Q136" s="202" t="s">
        <v>83</v>
      </c>
      <c r="R136" s="201">
        <f>U55</f>
        <v>50</v>
      </c>
      <c r="S136" s="201">
        <f>U114</f>
        <v>269</v>
      </c>
      <c r="T136" s="201">
        <f>V114</f>
        <v>493.33333333333337</v>
      </c>
      <c r="U136" s="106"/>
      <c r="V136" s="51"/>
      <c r="Y136" s="202" t="s">
        <v>83</v>
      </c>
      <c r="Z136" s="201">
        <f>AC55</f>
        <v>50</v>
      </c>
      <c r="AA136" s="201">
        <f>AC114</f>
        <v>269</v>
      </c>
      <c r="AB136" s="201">
        <f>AD114</f>
        <v>493.33333333333337</v>
      </c>
    </row>
    <row r="137" spans="1:30" x14ac:dyDescent="0.2">
      <c r="E137" s="108"/>
      <c r="F137" s="129"/>
      <c r="G137" s="51"/>
      <c r="H137" s="51"/>
      <c r="M137" s="106"/>
      <c r="N137" s="51"/>
      <c r="O137" s="86"/>
      <c r="U137" s="106"/>
      <c r="V137" s="51"/>
    </row>
    <row r="138" spans="1:30" x14ac:dyDescent="0.2">
      <c r="E138" s="108"/>
      <c r="F138" s="129"/>
      <c r="G138" s="51"/>
      <c r="H138" s="51"/>
      <c r="M138" s="106"/>
      <c r="N138" s="51"/>
      <c r="O138" s="86"/>
      <c r="U138" s="106"/>
      <c r="V138" s="51"/>
    </row>
    <row r="139" spans="1:30" x14ac:dyDescent="0.2">
      <c r="F139" s="127"/>
    </row>
    <row r="140" spans="1:30" x14ac:dyDescent="0.2">
      <c r="F140" s="127"/>
    </row>
    <row r="141" spans="1:30" x14ac:dyDescent="0.2">
      <c r="F141" s="127"/>
    </row>
  </sheetData>
  <mergeCells count="152">
    <mergeCell ref="Q8:S8"/>
    <mergeCell ref="T8:V8"/>
    <mergeCell ref="A8:C8"/>
    <mergeCell ref="D8:F8"/>
    <mergeCell ref="I8:K8"/>
    <mergeCell ref="L8:N8"/>
    <mergeCell ref="A2:F2"/>
    <mergeCell ref="I2:N2"/>
    <mergeCell ref="Q2:V2"/>
    <mergeCell ref="A7:F7"/>
    <mergeCell ref="I7:N7"/>
    <mergeCell ref="Q7:V7"/>
    <mergeCell ref="A4:F4"/>
    <mergeCell ref="I4:N4"/>
    <mergeCell ref="Q4:V4"/>
    <mergeCell ref="A29:F29"/>
    <mergeCell ref="I29:N29"/>
    <mergeCell ref="Q29:V29"/>
    <mergeCell ref="Q18:S18"/>
    <mergeCell ref="T18:V18"/>
    <mergeCell ref="A18:C18"/>
    <mergeCell ref="D18:F18"/>
    <mergeCell ref="I18:K18"/>
    <mergeCell ref="L18:N18"/>
    <mergeCell ref="A39:F39"/>
    <mergeCell ref="I39:N39"/>
    <mergeCell ref="Q39:V39"/>
    <mergeCell ref="Q30:S30"/>
    <mergeCell ref="T30:V30"/>
    <mergeCell ref="A30:C30"/>
    <mergeCell ref="D30:F30"/>
    <mergeCell ref="I30:K30"/>
    <mergeCell ref="L30:N30"/>
    <mergeCell ref="A45:F45"/>
    <mergeCell ref="I45:N45"/>
    <mergeCell ref="Q45:V45"/>
    <mergeCell ref="Q40:S40"/>
    <mergeCell ref="T40:V40"/>
    <mergeCell ref="A40:C40"/>
    <mergeCell ref="D40:F40"/>
    <mergeCell ref="I40:K40"/>
    <mergeCell ref="L40:N40"/>
    <mergeCell ref="A51:F51"/>
    <mergeCell ref="I51:N51"/>
    <mergeCell ref="Q51:V51"/>
    <mergeCell ref="Q46:S46"/>
    <mergeCell ref="T46:V46"/>
    <mergeCell ref="A46:C46"/>
    <mergeCell ref="D46:F46"/>
    <mergeCell ref="I46:K46"/>
    <mergeCell ref="L46:N46"/>
    <mergeCell ref="A63:F63"/>
    <mergeCell ref="I63:N63"/>
    <mergeCell ref="Q63:V63"/>
    <mergeCell ref="Q52:S52"/>
    <mergeCell ref="T52:V52"/>
    <mergeCell ref="A52:C52"/>
    <mergeCell ref="D52:F52"/>
    <mergeCell ref="I52:K52"/>
    <mergeCell ref="L52:N52"/>
    <mergeCell ref="Q67:S67"/>
    <mergeCell ref="T67:V67"/>
    <mergeCell ref="A67:C67"/>
    <mergeCell ref="D67:F67"/>
    <mergeCell ref="I67:K67"/>
    <mergeCell ref="L67:N67"/>
    <mergeCell ref="A66:F66"/>
    <mergeCell ref="I66:N66"/>
    <mergeCell ref="Q66:V66"/>
    <mergeCell ref="A88:F88"/>
    <mergeCell ref="I88:N88"/>
    <mergeCell ref="Q88:V88"/>
    <mergeCell ref="Q77:S77"/>
    <mergeCell ref="T77:V77"/>
    <mergeCell ref="A77:C77"/>
    <mergeCell ref="D77:F77"/>
    <mergeCell ref="I77:K77"/>
    <mergeCell ref="L77:N77"/>
    <mergeCell ref="A98:F98"/>
    <mergeCell ref="I98:N98"/>
    <mergeCell ref="Q98:V98"/>
    <mergeCell ref="Q89:S89"/>
    <mergeCell ref="T89:V89"/>
    <mergeCell ref="A89:C89"/>
    <mergeCell ref="D89:F89"/>
    <mergeCell ref="I89:K89"/>
    <mergeCell ref="L89:N89"/>
    <mergeCell ref="A104:F104"/>
    <mergeCell ref="I104:N104"/>
    <mergeCell ref="Q104:V104"/>
    <mergeCell ref="Q99:S99"/>
    <mergeCell ref="T99:V99"/>
    <mergeCell ref="A99:C99"/>
    <mergeCell ref="D99:F99"/>
    <mergeCell ref="I99:K99"/>
    <mergeCell ref="L99:N99"/>
    <mergeCell ref="A110:F110"/>
    <mergeCell ref="I110:N110"/>
    <mergeCell ref="Q110:V110"/>
    <mergeCell ref="Q105:S105"/>
    <mergeCell ref="T105:V105"/>
    <mergeCell ref="A105:C105"/>
    <mergeCell ref="D105:F105"/>
    <mergeCell ref="I105:K105"/>
    <mergeCell ref="L105:N105"/>
    <mergeCell ref="A124:F124"/>
    <mergeCell ref="I124:N124"/>
    <mergeCell ref="Q124:V124"/>
    <mergeCell ref="Q111:S111"/>
    <mergeCell ref="T111:V111"/>
    <mergeCell ref="A111:C111"/>
    <mergeCell ref="D111:F111"/>
    <mergeCell ref="I111:K111"/>
    <mergeCell ref="L111:N111"/>
    <mergeCell ref="Y2:AD2"/>
    <mergeCell ref="Y4:AD4"/>
    <mergeCell ref="Y7:AD7"/>
    <mergeCell ref="Y8:AA8"/>
    <mergeCell ref="AB8:AD8"/>
    <mergeCell ref="Y18:AA18"/>
    <mergeCell ref="AB18:AD18"/>
    <mergeCell ref="Y29:AD29"/>
    <mergeCell ref="Y30:AA30"/>
    <mergeCell ref="AB30:AD30"/>
    <mergeCell ref="Y39:AD39"/>
    <mergeCell ref="Y40:AA40"/>
    <mergeCell ref="AB40:AD40"/>
    <mergeCell ref="Y45:AD45"/>
    <mergeCell ref="Y46:AA46"/>
    <mergeCell ref="AB46:AD46"/>
    <mergeCell ref="Y51:AD51"/>
    <mergeCell ref="Y52:AA52"/>
    <mergeCell ref="AB52:AD52"/>
    <mergeCell ref="Y63:AD63"/>
    <mergeCell ref="Y66:AD66"/>
    <mergeCell ref="Y67:AA67"/>
    <mergeCell ref="AB67:AD67"/>
    <mergeCell ref="Y77:AA77"/>
    <mergeCell ref="AB77:AD77"/>
    <mergeCell ref="Y88:AD88"/>
    <mergeCell ref="Y89:AA89"/>
    <mergeCell ref="AB89:AD89"/>
    <mergeCell ref="Y124:AD124"/>
    <mergeCell ref="Y98:AD98"/>
    <mergeCell ref="Y99:AA99"/>
    <mergeCell ref="AB99:AD99"/>
    <mergeCell ref="Y104:AD104"/>
    <mergeCell ref="Y105:AA105"/>
    <mergeCell ref="AB105:AD105"/>
    <mergeCell ref="Y110:AD110"/>
    <mergeCell ref="Y111:AA111"/>
    <mergeCell ref="AB111:AD1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153"/>
  <sheetViews>
    <sheetView zoomScale="40" zoomScaleNormal="40" workbookViewId="0">
      <selection activeCell="Q2" sqref="Q2:V2"/>
    </sheetView>
  </sheetViews>
  <sheetFormatPr defaultColWidth="8.85546875" defaultRowHeight="12.75" x14ac:dyDescent="0.2"/>
  <cols>
    <col min="1" max="1" width="44.140625" style="48" bestFit="1" customWidth="1"/>
    <col min="2" max="2" width="12.85546875" style="48" customWidth="1"/>
    <col min="3" max="3" width="12.85546875" style="136" customWidth="1"/>
    <col min="4" max="4" width="30.85546875" style="48" customWidth="1"/>
    <col min="5" max="5" width="12.85546875" style="48" customWidth="1"/>
    <col min="6" max="6" width="12.85546875" style="136" customWidth="1"/>
    <col min="7" max="7" width="8.85546875" style="48"/>
    <col min="8" max="8" width="8.85546875" style="48" customWidth="1"/>
    <col min="9" max="9" width="50.140625" style="48" customWidth="1"/>
    <col min="10" max="11" width="12.85546875" style="48" customWidth="1"/>
    <col min="12" max="12" width="30.85546875" style="48" customWidth="1"/>
    <col min="13" max="14" width="12.85546875" style="48" customWidth="1"/>
    <col min="15" max="16" width="12.85546875" style="49" customWidth="1"/>
    <col min="17" max="17" width="46.5703125" style="48" customWidth="1"/>
    <col min="18" max="18" width="15.140625" style="48" customWidth="1"/>
    <col min="19" max="19" width="15.85546875" style="48" customWidth="1"/>
    <col min="20" max="20" width="28.85546875" style="48" customWidth="1"/>
    <col min="21" max="21" width="17.85546875" style="48" customWidth="1"/>
    <col min="22" max="22" width="19" style="48" customWidth="1"/>
    <col min="23" max="24" width="12.85546875" style="49" customWidth="1"/>
    <col min="25" max="25" width="49.28515625" style="48" customWidth="1"/>
    <col min="26" max="26" width="4.85546875" style="48" customWidth="1"/>
    <col min="27" max="27" width="12.85546875" style="48" customWidth="1"/>
    <col min="28" max="28" width="20.140625" style="48" customWidth="1"/>
    <col min="29" max="29" width="12.85546875" style="48" customWidth="1"/>
    <col min="30" max="30" width="21.42578125" style="48" customWidth="1"/>
    <col min="31" max="31" width="8.85546875" style="49" customWidth="1"/>
    <col min="32" max="32" width="8.85546875" style="48" customWidth="1"/>
    <col min="33" max="33" width="41.140625" style="48" bestFit="1" customWidth="1"/>
    <col min="34" max="35" width="12.85546875" style="48" customWidth="1"/>
    <col min="36" max="36" width="30.85546875" style="48" customWidth="1"/>
    <col min="37" max="38" width="12.85546875" style="48" customWidth="1"/>
    <col min="39" max="39" width="8.85546875" style="48" customWidth="1"/>
    <col min="40" max="40" width="8.85546875" style="48"/>
    <col min="41" max="41" width="53.28515625" style="48" customWidth="1"/>
    <col min="42" max="43" width="12.85546875" style="48" customWidth="1"/>
    <col min="44" max="44" width="30.85546875" style="48" customWidth="1"/>
    <col min="45" max="46" width="12.85546875" style="48" customWidth="1"/>
    <col min="47" max="47" width="8.85546875" style="48"/>
    <col min="48" max="48" width="15.85546875" style="48" customWidth="1"/>
    <col min="49" max="49" width="41.140625" style="48" customWidth="1"/>
    <col min="50" max="50" width="20" style="48" customWidth="1"/>
    <col min="51" max="51" width="14" style="48" customWidth="1"/>
    <col min="52" max="52" width="30.85546875" style="48" customWidth="1"/>
    <col min="53" max="53" width="8.85546875" style="48"/>
    <col min="54" max="54" width="18.5703125" style="48" customWidth="1"/>
    <col min="55" max="56" width="8.85546875" style="48"/>
    <col min="57" max="57" width="42.42578125" style="48" customWidth="1"/>
    <col min="58" max="58" width="20.28515625" style="48" customWidth="1"/>
    <col min="59" max="59" width="21.42578125" style="48" customWidth="1"/>
    <col min="60" max="60" width="23" style="48" customWidth="1"/>
    <col min="61" max="61" width="8.85546875" style="48"/>
    <col min="62" max="62" width="33.140625" style="48" customWidth="1"/>
    <col min="63" max="64" width="8.85546875" style="48"/>
    <col min="65" max="65" width="42.85546875" style="48" customWidth="1"/>
    <col min="66" max="66" width="6" style="48" bestFit="1" customWidth="1"/>
    <col min="67" max="67" width="19.28515625" style="48" customWidth="1"/>
    <col min="68" max="68" width="20" style="48" customWidth="1"/>
    <col min="69" max="69" width="12" style="48" customWidth="1"/>
    <col min="70" max="70" width="32" style="48" customWidth="1"/>
    <col min="71" max="16384" width="8.85546875" style="48"/>
  </cols>
  <sheetData>
    <row r="1" spans="1:70" x14ac:dyDescent="0.2">
      <c r="A1" s="50"/>
      <c r="B1" s="50"/>
      <c r="C1" s="127"/>
      <c r="D1" s="50"/>
      <c r="E1" s="50"/>
      <c r="F1" s="127"/>
    </row>
    <row r="2" spans="1:70" ht="49.5" customHeight="1" x14ac:dyDescent="0.2">
      <c r="A2" s="245" t="s">
        <v>68</v>
      </c>
      <c r="B2" s="245"/>
      <c r="C2" s="245"/>
      <c r="D2" s="245"/>
      <c r="E2" s="245"/>
      <c r="F2" s="245"/>
      <c r="G2" s="183"/>
      <c r="H2" s="51"/>
      <c r="I2" s="228" t="s">
        <v>175</v>
      </c>
      <c r="J2" s="228"/>
      <c r="K2" s="228"/>
      <c r="L2" s="228"/>
      <c r="M2" s="228"/>
      <c r="N2" s="228"/>
      <c r="O2" s="82"/>
      <c r="P2" s="82"/>
      <c r="Q2" s="228" t="s">
        <v>182</v>
      </c>
      <c r="R2" s="228"/>
      <c r="S2" s="228"/>
      <c r="T2" s="228"/>
      <c r="U2" s="228"/>
      <c r="V2" s="228"/>
      <c r="W2" s="82"/>
      <c r="X2" s="82"/>
      <c r="Y2" s="228" t="s">
        <v>183</v>
      </c>
      <c r="Z2" s="228"/>
      <c r="AA2" s="228"/>
      <c r="AB2" s="228"/>
      <c r="AC2" s="228"/>
      <c r="AD2" s="228"/>
      <c r="AE2" s="70"/>
      <c r="AF2" s="70"/>
      <c r="AG2" s="228" t="s">
        <v>177</v>
      </c>
      <c r="AH2" s="228"/>
      <c r="AI2" s="228"/>
      <c r="AJ2" s="228"/>
      <c r="AK2" s="228"/>
      <c r="AL2" s="228"/>
      <c r="AM2" s="51"/>
      <c r="AO2" s="228" t="s">
        <v>181</v>
      </c>
      <c r="AP2" s="228"/>
      <c r="AQ2" s="228"/>
      <c r="AR2" s="228"/>
      <c r="AS2" s="228"/>
      <c r="AT2" s="228"/>
      <c r="AW2" s="228" t="s">
        <v>184</v>
      </c>
      <c r="AX2" s="228"/>
      <c r="AY2" s="228"/>
      <c r="AZ2" s="228"/>
      <c r="BA2" s="228"/>
      <c r="BB2" s="228"/>
      <c r="BE2" s="228" t="s">
        <v>179</v>
      </c>
      <c r="BF2" s="228"/>
      <c r="BG2" s="228"/>
      <c r="BH2" s="228"/>
      <c r="BI2" s="228"/>
      <c r="BJ2" s="228"/>
      <c r="BM2" s="228" t="s">
        <v>185</v>
      </c>
      <c r="BN2" s="228"/>
      <c r="BO2" s="228"/>
      <c r="BP2" s="228"/>
      <c r="BQ2" s="228"/>
      <c r="BR2" s="228"/>
    </row>
    <row r="3" spans="1:70" ht="18" x14ac:dyDescent="0.2">
      <c r="A3" s="83"/>
      <c r="B3" s="83"/>
      <c r="C3" s="128"/>
      <c r="D3" s="83"/>
      <c r="E3" s="83"/>
      <c r="F3" s="128"/>
      <c r="G3" s="51"/>
      <c r="H3" s="51"/>
      <c r="I3" s="82"/>
      <c r="J3" s="82"/>
      <c r="K3" s="82"/>
      <c r="L3" s="84"/>
      <c r="M3" s="84"/>
      <c r="N3" s="151"/>
      <c r="O3" s="151"/>
      <c r="P3" s="151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5"/>
      <c r="AF3" s="86"/>
      <c r="AG3" s="82"/>
      <c r="AH3" s="82"/>
      <c r="AI3" s="82"/>
      <c r="AJ3" s="82"/>
      <c r="AK3" s="82"/>
      <c r="AL3" s="82"/>
      <c r="AM3" s="86"/>
      <c r="AO3" s="82"/>
      <c r="AP3" s="82"/>
      <c r="AQ3" s="82"/>
      <c r="AR3" s="82"/>
      <c r="AS3" s="82"/>
      <c r="AT3" s="82"/>
      <c r="AW3" s="82"/>
      <c r="AX3" s="82"/>
      <c r="AY3" s="82"/>
      <c r="AZ3" s="82"/>
      <c r="BA3" s="82"/>
      <c r="BB3" s="82"/>
      <c r="BE3" s="82"/>
      <c r="BF3" s="82"/>
      <c r="BG3" s="82"/>
      <c r="BH3" s="82"/>
      <c r="BI3" s="82"/>
      <c r="BJ3" s="82"/>
      <c r="BM3" s="82"/>
      <c r="BN3" s="82"/>
      <c r="BO3" s="82"/>
      <c r="BP3" s="82"/>
      <c r="BQ3" s="82"/>
      <c r="BR3" s="82"/>
    </row>
    <row r="4" spans="1:70" ht="15.75" x14ac:dyDescent="0.2">
      <c r="A4" s="241" t="s">
        <v>72</v>
      </c>
      <c r="B4" s="241"/>
      <c r="C4" s="241"/>
      <c r="D4" s="241"/>
      <c r="E4" s="241"/>
      <c r="F4" s="241"/>
      <c r="G4" s="51"/>
      <c r="H4" s="51"/>
      <c r="I4" s="241" t="s">
        <v>72</v>
      </c>
      <c r="J4" s="241"/>
      <c r="K4" s="241"/>
      <c r="L4" s="241"/>
      <c r="M4" s="241"/>
      <c r="N4" s="241"/>
      <c r="O4" s="87"/>
      <c r="P4" s="87"/>
      <c r="Q4" s="241" t="s">
        <v>72</v>
      </c>
      <c r="R4" s="241"/>
      <c r="S4" s="241"/>
      <c r="T4" s="241"/>
      <c r="U4" s="241"/>
      <c r="V4" s="241"/>
      <c r="W4" s="87"/>
      <c r="X4" s="87"/>
      <c r="Y4" s="241" t="s">
        <v>72</v>
      </c>
      <c r="Z4" s="241"/>
      <c r="AA4" s="241"/>
      <c r="AB4" s="241"/>
      <c r="AC4" s="241"/>
      <c r="AD4" s="241"/>
      <c r="AE4" s="87"/>
      <c r="AF4" s="86"/>
      <c r="AG4" s="241" t="s">
        <v>72</v>
      </c>
      <c r="AH4" s="241"/>
      <c r="AI4" s="241"/>
      <c r="AJ4" s="241"/>
      <c r="AK4" s="241"/>
      <c r="AL4" s="241"/>
      <c r="AM4" s="86"/>
      <c r="AO4" s="241" t="s">
        <v>72</v>
      </c>
      <c r="AP4" s="241"/>
      <c r="AQ4" s="241"/>
      <c r="AR4" s="241"/>
      <c r="AS4" s="241"/>
      <c r="AT4" s="241"/>
      <c r="AW4" s="241" t="s">
        <v>72</v>
      </c>
      <c r="AX4" s="241"/>
      <c r="AY4" s="241"/>
      <c r="AZ4" s="241"/>
      <c r="BA4" s="241"/>
      <c r="BB4" s="241"/>
      <c r="BE4" s="241" t="s">
        <v>72</v>
      </c>
      <c r="BF4" s="241"/>
      <c r="BG4" s="241"/>
      <c r="BH4" s="241"/>
      <c r="BI4" s="241"/>
      <c r="BJ4" s="241"/>
      <c r="BM4" s="241" t="s">
        <v>72</v>
      </c>
      <c r="BN4" s="241"/>
      <c r="BO4" s="241"/>
      <c r="BP4" s="241"/>
      <c r="BQ4" s="241"/>
      <c r="BR4" s="241"/>
    </row>
    <row r="5" spans="1:70" ht="18" x14ac:dyDescent="0.2">
      <c r="A5" s="88" t="s">
        <v>163</v>
      </c>
      <c r="B5" s="83"/>
      <c r="C5" s="128"/>
      <c r="D5" s="83"/>
      <c r="E5" s="83"/>
      <c r="F5" s="128"/>
      <c r="G5" s="51"/>
      <c r="H5" s="51"/>
      <c r="I5" s="88" t="s">
        <v>163</v>
      </c>
      <c r="J5" s="83"/>
      <c r="K5" s="128"/>
      <c r="L5" s="83"/>
      <c r="M5" s="83"/>
      <c r="N5" s="128"/>
      <c r="O5" s="160"/>
      <c r="P5" s="160"/>
      <c r="Q5" s="88" t="s">
        <v>163</v>
      </c>
      <c r="R5" s="83"/>
      <c r="S5" s="128"/>
      <c r="T5" s="83"/>
      <c r="U5" s="83"/>
      <c r="V5" s="128"/>
      <c r="W5" s="160"/>
      <c r="X5" s="160"/>
      <c r="Y5" s="88" t="s">
        <v>163</v>
      </c>
      <c r="Z5" s="83"/>
      <c r="AA5" s="128"/>
      <c r="AB5" s="83"/>
      <c r="AC5" s="83"/>
      <c r="AD5" s="128"/>
      <c r="AE5" s="86"/>
      <c r="AF5" s="86"/>
      <c r="AG5" s="88" t="s">
        <v>163</v>
      </c>
      <c r="AH5" s="83"/>
      <c r="AI5" s="128"/>
      <c r="AJ5" s="83"/>
      <c r="AK5" s="83"/>
      <c r="AL5" s="128"/>
      <c r="AM5" s="86"/>
      <c r="AO5" s="88" t="s">
        <v>163</v>
      </c>
      <c r="AP5" s="83"/>
      <c r="AQ5" s="128"/>
      <c r="AR5" s="83"/>
      <c r="AS5" s="83"/>
      <c r="AT5" s="128"/>
      <c r="AW5" s="88" t="s">
        <v>163</v>
      </c>
      <c r="AX5" s="83"/>
      <c r="AY5" s="128"/>
      <c r="AZ5" s="83"/>
      <c r="BA5" s="83"/>
      <c r="BB5" s="128"/>
      <c r="BE5" s="88" t="s">
        <v>163</v>
      </c>
      <c r="BF5" s="83"/>
      <c r="BG5" s="128"/>
      <c r="BH5" s="83"/>
      <c r="BI5" s="83"/>
      <c r="BJ5" s="128"/>
      <c r="BM5" s="88" t="s">
        <v>163</v>
      </c>
      <c r="BN5" s="83"/>
      <c r="BO5" s="128"/>
      <c r="BP5" s="83"/>
      <c r="BQ5" s="83"/>
      <c r="BR5" s="128"/>
    </row>
    <row r="6" spans="1:70" x14ac:dyDescent="0.2">
      <c r="A6" s="72"/>
      <c r="B6" s="72"/>
      <c r="C6" s="129"/>
      <c r="D6" s="72"/>
      <c r="E6" s="72"/>
      <c r="F6" s="129"/>
      <c r="G6" s="51"/>
      <c r="H6" s="51"/>
      <c r="I6" s="72"/>
      <c r="J6" s="72"/>
      <c r="K6" s="129"/>
      <c r="L6" s="72"/>
      <c r="M6" s="72"/>
      <c r="N6" s="129"/>
      <c r="O6" s="161"/>
      <c r="P6" s="161"/>
      <c r="Q6" s="72"/>
      <c r="R6" s="72"/>
      <c r="S6" s="129"/>
      <c r="T6" s="72"/>
      <c r="U6" s="72"/>
      <c r="V6" s="129"/>
      <c r="W6" s="161"/>
      <c r="X6" s="161"/>
      <c r="Y6" s="72"/>
      <c r="Z6" s="72"/>
      <c r="AA6" s="129"/>
      <c r="AB6" s="72"/>
      <c r="AC6" s="72"/>
      <c r="AD6" s="129"/>
      <c r="AE6" s="92"/>
      <c r="AF6" s="86"/>
      <c r="AG6" s="72"/>
      <c r="AH6" s="72"/>
      <c r="AI6" s="129"/>
      <c r="AJ6" s="72"/>
      <c r="AK6" s="72"/>
      <c r="AL6" s="129"/>
      <c r="AM6" s="86"/>
      <c r="AO6" s="72"/>
      <c r="AP6" s="72"/>
      <c r="AQ6" s="129"/>
      <c r="AR6" s="72"/>
      <c r="AS6" s="72"/>
      <c r="AT6" s="129"/>
      <c r="AW6" s="72"/>
      <c r="AX6" s="72"/>
      <c r="AY6" s="129"/>
      <c r="AZ6" s="72"/>
      <c r="BA6" s="72"/>
      <c r="BB6" s="129"/>
      <c r="BE6" s="72"/>
      <c r="BF6" s="72"/>
      <c r="BG6" s="129"/>
      <c r="BH6" s="72"/>
      <c r="BI6" s="72"/>
      <c r="BJ6" s="129"/>
      <c r="BM6" s="72"/>
      <c r="BN6" s="72"/>
      <c r="BO6" s="129"/>
      <c r="BP6" s="72"/>
      <c r="BQ6" s="72"/>
      <c r="BR6" s="129"/>
    </row>
    <row r="7" spans="1:70" ht="12.95" customHeight="1" x14ac:dyDescent="0.2">
      <c r="A7" s="235" t="s">
        <v>65</v>
      </c>
      <c r="B7" s="235"/>
      <c r="C7" s="235"/>
      <c r="D7" s="235"/>
      <c r="E7" s="235"/>
      <c r="F7" s="235"/>
      <c r="G7" s="51"/>
      <c r="H7" s="51"/>
      <c r="I7" s="235" t="s">
        <v>65</v>
      </c>
      <c r="J7" s="235"/>
      <c r="K7" s="235"/>
      <c r="L7" s="235"/>
      <c r="M7" s="235"/>
      <c r="N7" s="235"/>
      <c r="O7" s="162"/>
      <c r="P7" s="162"/>
      <c r="Q7" s="235" t="s">
        <v>65</v>
      </c>
      <c r="R7" s="235"/>
      <c r="S7" s="235"/>
      <c r="T7" s="235"/>
      <c r="U7" s="235"/>
      <c r="V7" s="235"/>
      <c r="W7" s="162"/>
      <c r="X7" s="162"/>
      <c r="Y7" s="235" t="s">
        <v>65</v>
      </c>
      <c r="Z7" s="235"/>
      <c r="AA7" s="235"/>
      <c r="AB7" s="235"/>
      <c r="AC7" s="235"/>
      <c r="AD7" s="235"/>
      <c r="AE7" s="93"/>
      <c r="AF7" s="86"/>
      <c r="AG7" s="235" t="s">
        <v>65</v>
      </c>
      <c r="AH7" s="235"/>
      <c r="AI7" s="235"/>
      <c r="AJ7" s="235"/>
      <c r="AK7" s="235"/>
      <c r="AL7" s="235"/>
      <c r="AM7" s="51"/>
      <c r="AO7" s="235" t="s">
        <v>65</v>
      </c>
      <c r="AP7" s="235"/>
      <c r="AQ7" s="235"/>
      <c r="AR7" s="235"/>
      <c r="AS7" s="235"/>
      <c r="AT7" s="235"/>
      <c r="AW7" s="235" t="s">
        <v>65</v>
      </c>
      <c r="AX7" s="235"/>
      <c r="AY7" s="235"/>
      <c r="AZ7" s="235"/>
      <c r="BA7" s="235"/>
      <c r="BB7" s="235"/>
      <c r="BE7" s="235" t="s">
        <v>65</v>
      </c>
      <c r="BF7" s="235"/>
      <c r="BG7" s="235"/>
      <c r="BH7" s="235"/>
      <c r="BI7" s="235"/>
      <c r="BJ7" s="235"/>
      <c r="BM7" s="235" t="s">
        <v>65</v>
      </c>
      <c r="BN7" s="235"/>
      <c r="BO7" s="235"/>
      <c r="BP7" s="235"/>
      <c r="BQ7" s="235"/>
      <c r="BR7" s="235"/>
    </row>
    <row r="8" spans="1:70" x14ac:dyDescent="0.2">
      <c r="A8" s="236" t="s">
        <v>64</v>
      </c>
      <c r="B8" s="236"/>
      <c r="C8" s="237"/>
      <c r="D8" s="238" t="s">
        <v>63</v>
      </c>
      <c r="E8" s="236"/>
      <c r="F8" s="236"/>
      <c r="G8" s="51"/>
      <c r="H8" s="51"/>
      <c r="I8" s="236" t="s">
        <v>64</v>
      </c>
      <c r="J8" s="236"/>
      <c r="K8" s="237"/>
      <c r="L8" s="238" t="s">
        <v>63</v>
      </c>
      <c r="M8" s="236"/>
      <c r="N8" s="236"/>
      <c r="O8" s="178"/>
      <c r="P8" s="178"/>
      <c r="Q8" s="236" t="s">
        <v>64</v>
      </c>
      <c r="R8" s="236"/>
      <c r="S8" s="237"/>
      <c r="T8" s="238" t="s">
        <v>63</v>
      </c>
      <c r="U8" s="236"/>
      <c r="V8" s="236"/>
      <c r="W8" s="178"/>
      <c r="X8" s="178"/>
      <c r="Y8" s="236" t="s">
        <v>64</v>
      </c>
      <c r="Z8" s="236"/>
      <c r="AA8" s="237"/>
      <c r="AB8" s="238" t="s">
        <v>63</v>
      </c>
      <c r="AC8" s="236"/>
      <c r="AD8" s="236"/>
      <c r="AE8" s="184"/>
      <c r="AF8" s="86"/>
      <c r="AG8" s="236" t="s">
        <v>64</v>
      </c>
      <c r="AH8" s="236"/>
      <c r="AI8" s="237"/>
      <c r="AJ8" s="238" t="s">
        <v>63</v>
      </c>
      <c r="AK8" s="236"/>
      <c r="AL8" s="236"/>
      <c r="AM8" s="89"/>
      <c r="AO8" s="236" t="s">
        <v>64</v>
      </c>
      <c r="AP8" s="236"/>
      <c r="AQ8" s="237"/>
      <c r="AR8" s="238" t="s">
        <v>63</v>
      </c>
      <c r="AS8" s="236"/>
      <c r="AT8" s="236"/>
      <c r="AW8" s="236" t="s">
        <v>64</v>
      </c>
      <c r="AX8" s="236"/>
      <c r="AY8" s="237"/>
      <c r="AZ8" s="238" t="s">
        <v>63</v>
      </c>
      <c r="BA8" s="236"/>
      <c r="BB8" s="236"/>
      <c r="BE8" s="236" t="s">
        <v>64</v>
      </c>
      <c r="BF8" s="236"/>
      <c r="BG8" s="237"/>
      <c r="BH8" s="238" t="s">
        <v>63</v>
      </c>
      <c r="BI8" s="236"/>
      <c r="BJ8" s="236"/>
      <c r="BM8" s="236" t="s">
        <v>64</v>
      </c>
      <c r="BN8" s="236"/>
      <c r="BO8" s="237"/>
      <c r="BP8" s="238" t="s">
        <v>63</v>
      </c>
      <c r="BQ8" s="236"/>
      <c r="BR8" s="236"/>
    </row>
    <row r="9" spans="1:70" x14ac:dyDescent="0.2">
      <c r="A9" s="74" t="s">
        <v>80</v>
      </c>
      <c r="B9" s="181"/>
      <c r="C9" s="140">
        <f>C10+C11+C12</f>
        <v>75</v>
      </c>
      <c r="D9" s="75" t="s">
        <v>129</v>
      </c>
      <c r="E9" s="75"/>
      <c r="F9" s="130">
        <f>F10+F11</f>
        <v>200</v>
      </c>
      <c r="G9" s="51"/>
      <c r="H9" s="51"/>
      <c r="I9" s="74" t="s">
        <v>80</v>
      </c>
      <c r="J9" s="203"/>
      <c r="K9" s="140">
        <f>K10+K11+K12</f>
        <v>25</v>
      </c>
      <c r="L9" s="75" t="s">
        <v>129</v>
      </c>
      <c r="M9" s="75"/>
      <c r="N9" s="130">
        <f>N10+N11</f>
        <v>245</v>
      </c>
      <c r="O9" s="164"/>
      <c r="P9" s="164"/>
      <c r="Q9" s="74" t="s">
        <v>80</v>
      </c>
      <c r="R9" s="203"/>
      <c r="S9" s="140">
        <f>S10+S11+S12</f>
        <v>25</v>
      </c>
      <c r="T9" s="75" t="s">
        <v>129</v>
      </c>
      <c r="U9" s="75"/>
      <c r="V9" s="130">
        <f>V10+V11</f>
        <v>245</v>
      </c>
      <c r="W9" s="164"/>
      <c r="X9" s="164"/>
      <c r="Y9" s="74" t="s">
        <v>80</v>
      </c>
      <c r="Z9" s="207"/>
      <c r="AA9" s="140">
        <f>AA10+AA11+AA12</f>
        <v>25</v>
      </c>
      <c r="AB9" s="75" t="s">
        <v>129</v>
      </c>
      <c r="AC9" s="75"/>
      <c r="AD9" s="130">
        <f>AD10+AD11</f>
        <v>245</v>
      </c>
      <c r="AE9" s="184"/>
      <c r="AF9" s="86"/>
      <c r="AG9" s="74" t="s">
        <v>80</v>
      </c>
      <c r="AH9" s="181"/>
      <c r="AI9" s="140">
        <f>AI10+AI11+AI12</f>
        <v>25</v>
      </c>
      <c r="AJ9" s="75" t="s">
        <v>129</v>
      </c>
      <c r="AK9" s="75"/>
      <c r="AL9" s="130">
        <f>AL10+AL11</f>
        <v>295</v>
      </c>
      <c r="AM9" s="90"/>
      <c r="AO9" s="74" t="s">
        <v>80</v>
      </c>
      <c r="AP9" s="181"/>
      <c r="AQ9" s="140">
        <f>AQ10+AQ11+AQ12</f>
        <v>25</v>
      </c>
      <c r="AR9" s="75" t="s">
        <v>129</v>
      </c>
      <c r="AS9" s="75"/>
      <c r="AT9" s="130">
        <f>AT10+AT11</f>
        <v>334</v>
      </c>
      <c r="AW9" s="74" t="s">
        <v>80</v>
      </c>
      <c r="AX9" s="181"/>
      <c r="AY9" s="140">
        <f>AY10+AY11+AY12</f>
        <v>25</v>
      </c>
      <c r="AZ9" s="75" t="s">
        <v>129</v>
      </c>
      <c r="BA9" s="75"/>
      <c r="BB9" s="130">
        <f>BB10+BB11</f>
        <v>245</v>
      </c>
      <c r="BE9" s="74" t="s">
        <v>80</v>
      </c>
      <c r="BF9" s="199"/>
      <c r="BG9" s="140">
        <f>BG10+BG11+BG12</f>
        <v>25</v>
      </c>
      <c r="BH9" s="75" t="s">
        <v>129</v>
      </c>
      <c r="BI9" s="75"/>
      <c r="BJ9" s="130">
        <f>BJ10+BJ11</f>
        <v>295</v>
      </c>
      <c r="BM9" s="74" t="s">
        <v>80</v>
      </c>
      <c r="BN9" s="205"/>
      <c r="BO9" s="140">
        <f>BO10+BO11+BO12</f>
        <v>25</v>
      </c>
      <c r="BP9" s="75" t="s">
        <v>129</v>
      </c>
      <c r="BQ9" s="75"/>
      <c r="BR9" s="130">
        <f>BR10+BR11</f>
        <v>284</v>
      </c>
    </row>
    <row r="10" spans="1:70" x14ac:dyDescent="0.2">
      <c r="A10" s="105" t="s">
        <v>155</v>
      </c>
      <c r="B10" s="181"/>
      <c r="C10" s="137">
        <v>10</v>
      </c>
      <c r="D10" s="76" t="s">
        <v>162</v>
      </c>
      <c r="E10" s="76"/>
      <c r="F10" s="131">
        <v>200</v>
      </c>
      <c r="G10" s="51"/>
      <c r="H10" s="51"/>
      <c r="I10" s="105" t="s">
        <v>155</v>
      </c>
      <c r="J10" s="203"/>
      <c r="K10" s="137">
        <v>10</v>
      </c>
      <c r="L10" s="76" t="s">
        <v>162</v>
      </c>
      <c r="M10" s="76"/>
      <c r="N10" s="131">
        <v>200</v>
      </c>
      <c r="O10" s="165"/>
      <c r="P10" s="165"/>
      <c r="Q10" s="105" t="s">
        <v>155</v>
      </c>
      <c r="R10" s="203"/>
      <c r="S10" s="137">
        <v>10</v>
      </c>
      <c r="T10" s="76" t="s">
        <v>162</v>
      </c>
      <c r="U10" s="76"/>
      <c r="V10" s="131">
        <v>200</v>
      </c>
      <c r="W10" s="165"/>
      <c r="X10" s="165"/>
      <c r="Y10" s="105" t="s">
        <v>155</v>
      </c>
      <c r="Z10" s="207"/>
      <c r="AA10" s="137">
        <v>10</v>
      </c>
      <c r="AB10" s="76" t="s">
        <v>162</v>
      </c>
      <c r="AC10" s="76"/>
      <c r="AD10" s="131">
        <v>200</v>
      </c>
      <c r="AE10" s="86"/>
      <c r="AF10" s="86"/>
      <c r="AG10" s="105" t="s">
        <v>155</v>
      </c>
      <c r="AH10" s="181"/>
      <c r="AI10" s="137">
        <v>10</v>
      </c>
      <c r="AJ10" s="76" t="s">
        <v>162</v>
      </c>
      <c r="AK10" s="76"/>
      <c r="AL10" s="131">
        <v>200</v>
      </c>
      <c r="AM10" s="91"/>
      <c r="AO10" s="105" t="s">
        <v>155</v>
      </c>
      <c r="AP10" s="181"/>
      <c r="AQ10" s="137">
        <v>10</v>
      </c>
      <c r="AR10" s="76" t="s">
        <v>162</v>
      </c>
      <c r="AS10" s="76"/>
      <c r="AT10" s="131">
        <v>200</v>
      </c>
      <c r="AW10" s="105" t="s">
        <v>155</v>
      </c>
      <c r="AX10" s="181"/>
      <c r="AY10" s="137">
        <v>10</v>
      </c>
      <c r="AZ10" s="76" t="s">
        <v>162</v>
      </c>
      <c r="BA10" s="76"/>
      <c r="BB10" s="131">
        <v>200</v>
      </c>
      <c r="BE10" s="105" t="s">
        <v>155</v>
      </c>
      <c r="BF10" s="199"/>
      <c r="BG10" s="137">
        <v>10</v>
      </c>
      <c r="BH10" s="76" t="s">
        <v>162</v>
      </c>
      <c r="BI10" s="76"/>
      <c r="BJ10" s="131">
        <v>200</v>
      </c>
      <c r="BM10" s="105" t="s">
        <v>155</v>
      </c>
      <c r="BN10" s="205"/>
      <c r="BO10" s="137">
        <v>10</v>
      </c>
      <c r="BP10" s="76" t="s">
        <v>162</v>
      </c>
      <c r="BQ10" s="76"/>
      <c r="BR10" s="131">
        <v>200</v>
      </c>
    </row>
    <row r="11" spans="1:70" x14ac:dyDescent="0.2">
      <c r="A11" s="185" t="s">
        <v>148</v>
      </c>
      <c r="B11" s="72"/>
      <c r="C11" s="137">
        <v>15</v>
      </c>
      <c r="D11" s="76" t="s">
        <v>131</v>
      </c>
      <c r="E11" s="94"/>
      <c r="F11" s="131">
        <v>0</v>
      </c>
      <c r="G11" s="51"/>
      <c r="H11" s="51"/>
      <c r="I11" s="185" t="s">
        <v>148</v>
      </c>
      <c r="J11" s="72"/>
      <c r="K11" s="137">
        <v>15</v>
      </c>
      <c r="L11" s="76" t="s">
        <v>131</v>
      </c>
      <c r="M11" s="94"/>
      <c r="N11" s="131">
        <v>45</v>
      </c>
      <c r="O11" s="165"/>
      <c r="P11" s="165"/>
      <c r="Q11" s="185" t="s">
        <v>148</v>
      </c>
      <c r="R11" s="72"/>
      <c r="S11" s="137">
        <v>15</v>
      </c>
      <c r="T11" s="76" t="s">
        <v>131</v>
      </c>
      <c r="U11" s="94"/>
      <c r="V11" s="131">
        <v>45</v>
      </c>
      <c r="W11" s="165"/>
      <c r="X11" s="165"/>
      <c r="Y11" s="185" t="s">
        <v>148</v>
      </c>
      <c r="Z11" s="72"/>
      <c r="AA11" s="137">
        <v>15</v>
      </c>
      <c r="AB11" s="76" t="s">
        <v>131</v>
      </c>
      <c r="AC11" s="94"/>
      <c r="AD11" s="131">
        <v>45</v>
      </c>
      <c r="AE11" s="86"/>
      <c r="AF11" s="86"/>
      <c r="AG11" s="185" t="s">
        <v>148</v>
      </c>
      <c r="AH11" s="72"/>
      <c r="AI11" s="137">
        <v>15</v>
      </c>
      <c r="AJ11" s="76" t="s">
        <v>131</v>
      </c>
      <c r="AK11" s="94"/>
      <c r="AL11" s="131">
        <v>95</v>
      </c>
      <c r="AM11" s="91"/>
      <c r="AO11" s="185" t="s">
        <v>148</v>
      </c>
      <c r="AP11" s="72"/>
      <c r="AQ11" s="137">
        <v>15</v>
      </c>
      <c r="AR11" s="76" t="s">
        <v>131</v>
      </c>
      <c r="AS11" s="94"/>
      <c r="AT11" s="131">
        <v>134</v>
      </c>
      <c r="AW11" s="185" t="s">
        <v>148</v>
      </c>
      <c r="AX11" s="72"/>
      <c r="AY11" s="137">
        <v>15</v>
      </c>
      <c r="AZ11" s="76" t="s">
        <v>131</v>
      </c>
      <c r="BA11" s="94"/>
      <c r="BB11" s="131">
        <v>45</v>
      </c>
      <c r="BE11" s="185" t="s">
        <v>148</v>
      </c>
      <c r="BF11" s="72"/>
      <c r="BG11" s="137">
        <v>15</v>
      </c>
      <c r="BH11" s="76" t="s">
        <v>131</v>
      </c>
      <c r="BI11" s="94"/>
      <c r="BJ11" s="131">
        <v>95</v>
      </c>
      <c r="BM11" s="185" t="s">
        <v>148</v>
      </c>
      <c r="BN11" s="72"/>
      <c r="BO11" s="137">
        <v>15</v>
      </c>
      <c r="BP11" s="76" t="s">
        <v>131</v>
      </c>
      <c r="BQ11" s="94"/>
      <c r="BR11" s="131">
        <v>84</v>
      </c>
    </row>
    <row r="12" spans="1:70" x14ac:dyDescent="0.2">
      <c r="A12" s="185" t="s">
        <v>164</v>
      </c>
      <c r="B12" s="72"/>
      <c r="C12" s="137">
        <v>50</v>
      </c>
      <c r="F12" s="48"/>
      <c r="G12" s="51"/>
      <c r="H12" s="51"/>
      <c r="I12" s="185" t="s">
        <v>159</v>
      </c>
      <c r="J12" s="72"/>
      <c r="K12" s="137"/>
      <c r="Q12" s="185"/>
      <c r="R12" s="72"/>
      <c r="S12" s="137"/>
      <c r="Y12" s="185"/>
      <c r="Z12" s="72"/>
      <c r="AA12" s="137"/>
      <c r="AE12" s="186"/>
      <c r="AF12" s="86"/>
      <c r="AG12" s="185"/>
      <c r="AH12" s="72"/>
      <c r="AI12" s="137"/>
      <c r="AM12" s="91"/>
      <c r="AO12" s="185"/>
      <c r="AP12" s="72"/>
      <c r="AQ12" s="137"/>
      <c r="AW12" s="185"/>
      <c r="AX12" s="72"/>
      <c r="AY12" s="137"/>
      <c r="BE12" s="185"/>
      <c r="BF12" s="72"/>
      <c r="BG12" s="137"/>
      <c r="BM12" s="185"/>
      <c r="BN12" s="72"/>
      <c r="BO12" s="137"/>
    </row>
    <row r="13" spans="1:70" x14ac:dyDescent="0.2">
      <c r="A13" s="187"/>
      <c r="B13" s="72"/>
      <c r="C13" s="137"/>
      <c r="D13" s="94"/>
      <c r="E13" s="94"/>
      <c r="F13" s="131"/>
      <c r="G13" s="51"/>
      <c r="H13" s="51"/>
      <c r="I13" s="187"/>
      <c r="J13" s="72"/>
      <c r="K13" s="137"/>
      <c r="L13" s="94"/>
      <c r="M13" s="94"/>
      <c r="N13" s="131"/>
      <c r="O13" s="165"/>
      <c r="P13" s="165"/>
      <c r="Q13" s="187"/>
      <c r="R13" s="72"/>
      <c r="S13" s="137"/>
      <c r="T13" s="94"/>
      <c r="U13" s="94"/>
      <c r="V13" s="131"/>
      <c r="W13" s="165"/>
      <c r="X13" s="165"/>
      <c r="Y13" s="187"/>
      <c r="Z13" s="72"/>
      <c r="AA13" s="137"/>
      <c r="AB13" s="94"/>
      <c r="AC13" s="94"/>
      <c r="AD13" s="131"/>
      <c r="AE13" s="86"/>
      <c r="AF13" s="86"/>
      <c r="AG13" s="187"/>
      <c r="AH13" s="72"/>
      <c r="AI13" s="137"/>
      <c r="AJ13" s="94"/>
      <c r="AK13" s="94"/>
      <c r="AL13" s="131"/>
      <c r="AM13" s="91"/>
      <c r="AO13" s="187"/>
      <c r="AP13" s="72"/>
      <c r="AQ13" s="137"/>
      <c r="AR13" s="94"/>
      <c r="AS13" s="94"/>
      <c r="AT13" s="131"/>
      <c r="AW13" s="187"/>
      <c r="AX13" s="72"/>
      <c r="AY13" s="137"/>
      <c r="AZ13" s="94"/>
      <c r="BA13" s="94"/>
      <c r="BB13" s="131"/>
      <c r="BE13" s="187"/>
      <c r="BF13" s="72"/>
      <c r="BG13" s="137"/>
      <c r="BH13" s="94"/>
      <c r="BI13" s="94"/>
      <c r="BJ13" s="131"/>
      <c r="BM13" s="187"/>
      <c r="BN13" s="72"/>
      <c r="BO13" s="137"/>
      <c r="BP13" s="94"/>
      <c r="BQ13" s="94"/>
      <c r="BR13" s="131"/>
    </row>
    <row r="14" spans="1:70" x14ac:dyDescent="0.2">
      <c r="A14" s="188" t="s">
        <v>132</v>
      </c>
      <c r="B14" s="72"/>
      <c r="C14" s="189">
        <f>F9-C9</f>
        <v>125</v>
      </c>
      <c r="D14" s="94"/>
      <c r="E14" s="94"/>
      <c r="F14" s="131"/>
      <c r="G14" s="51"/>
      <c r="H14" s="51"/>
      <c r="I14" s="188" t="s">
        <v>132</v>
      </c>
      <c r="J14" s="72"/>
      <c r="K14" s="189">
        <f>N9-K9</f>
        <v>220</v>
      </c>
      <c r="L14" s="94"/>
      <c r="M14" s="94"/>
      <c r="N14" s="131"/>
      <c r="O14" s="165"/>
      <c r="P14" s="165"/>
      <c r="Q14" s="188" t="s">
        <v>132</v>
      </c>
      <c r="R14" s="72"/>
      <c r="S14" s="189">
        <f>V9-S9</f>
        <v>220</v>
      </c>
      <c r="T14" s="94"/>
      <c r="U14" s="94"/>
      <c r="V14" s="131"/>
      <c r="W14" s="165"/>
      <c r="X14" s="165"/>
      <c r="Y14" s="188" t="s">
        <v>132</v>
      </c>
      <c r="Z14" s="72"/>
      <c r="AA14" s="189">
        <f>AD9-AA9</f>
        <v>220</v>
      </c>
      <c r="AB14" s="94"/>
      <c r="AC14" s="94"/>
      <c r="AD14" s="131"/>
      <c r="AE14" s="86"/>
      <c r="AF14" s="51"/>
      <c r="AG14" s="188" t="s">
        <v>132</v>
      </c>
      <c r="AH14" s="72"/>
      <c r="AI14" s="189">
        <f>AL9-AI9</f>
        <v>270</v>
      </c>
      <c r="AJ14" s="94"/>
      <c r="AK14" s="94"/>
      <c r="AL14" s="131"/>
      <c r="AM14" s="51"/>
      <c r="AO14" s="188" t="s">
        <v>132</v>
      </c>
      <c r="AP14" s="72"/>
      <c r="AQ14" s="189">
        <f>AT9-AQ9</f>
        <v>309</v>
      </c>
      <c r="AR14" s="94"/>
      <c r="AS14" s="94"/>
      <c r="AT14" s="131"/>
      <c r="AW14" s="188" t="s">
        <v>132</v>
      </c>
      <c r="AX14" s="72"/>
      <c r="AY14" s="189">
        <f>BB9-AY9</f>
        <v>220</v>
      </c>
      <c r="AZ14" s="94"/>
      <c r="BA14" s="94"/>
      <c r="BB14" s="131"/>
      <c r="BE14" s="188" t="s">
        <v>132</v>
      </c>
      <c r="BF14" s="72"/>
      <c r="BG14" s="189">
        <f>BJ9-BG9</f>
        <v>270</v>
      </c>
      <c r="BH14" s="94"/>
      <c r="BI14" s="94"/>
      <c r="BJ14" s="131"/>
      <c r="BM14" s="188" t="s">
        <v>132</v>
      </c>
      <c r="BN14" s="72"/>
      <c r="BO14" s="189">
        <f>BR9-BO9</f>
        <v>259</v>
      </c>
      <c r="BP14" s="94"/>
      <c r="BQ14" s="94"/>
      <c r="BR14" s="131"/>
    </row>
    <row r="15" spans="1:70" x14ac:dyDescent="0.2">
      <c r="A15" s="79"/>
      <c r="B15" s="79"/>
      <c r="C15" s="138"/>
      <c r="D15" s="72"/>
      <c r="E15" s="72"/>
      <c r="F15" s="129"/>
      <c r="G15" s="51"/>
      <c r="H15" s="51"/>
      <c r="I15" s="79"/>
      <c r="J15" s="79"/>
      <c r="K15" s="138"/>
      <c r="L15" s="72"/>
      <c r="M15" s="72"/>
      <c r="N15" s="129"/>
      <c r="O15" s="161"/>
      <c r="P15" s="161"/>
      <c r="Q15" s="79"/>
      <c r="R15" s="79"/>
      <c r="S15" s="138"/>
      <c r="T15" s="72"/>
      <c r="U15" s="72"/>
      <c r="V15" s="129"/>
      <c r="W15" s="161"/>
      <c r="X15" s="161"/>
      <c r="Y15" s="79"/>
      <c r="Z15" s="79"/>
      <c r="AA15" s="138"/>
      <c r="AB15" s="72"/>
      <c r="AC15" s="72"/>
      <c r="AD15" s="129"/>
      <c r="AE15" s="86"/>
      <c r="AF15" s="89"/>
      <c r="AG15" s="79"/>
      <c r="AH15" s="79"/>
      <c r="AI15" s="138"/>
      <c r="AJ15" s="72"/>
      <c r="AK15" s="72"/>
      <c r="AL15" s="129"/>
      <c r="AM15" s="51"/>
      <c r="AO15" s="79"/>
      <c r="AP15" s="79"/>
      <c r="AQ15" s="138"/>
      <c r="AR15" s="72"/>
      <c r="AS15" s="72"/>
      <c r="AT15" s="129"/>
      <c r="AW15" s="79"/>
      <c r="AX15" s="79"/>
      <c r="AY15" s="138"/>
      <c r="AZ15" s="72"/>
      <c r="BA15" s="72"/>
      <c r="BB15" s="129"/>
      <c r="BE15" s="79"/>
      <c r="BF15" s="79"/>
      <c r="BG15" s="138"/>
      <c r="BH15" s="72"/>
      <c r="BI15" s="72"/>
      <c r="BJ15" s="129"/>
      <c r="BM15" s="79"/>
      <c r="BN15" s="79"/>
      <c r="BO15" s="138"/>
      <c r="BP15" s="72"/>
      <c r="BQ15" s="72"/>
      <c r="BR15" s="129"/>
    </row>
    <row r="16" spans="1:70" x14ac:dyDescent="0.2">
      <c r="A16" s="79"/>
      <c r="B16" s="79"/>
      <c r="C16" s="138"/>
      <c r="D16" s="72"/>
      <c r="E16" s="72"/>
      <c r="F16" s="129"/>
      <c r="G16" s="51"/>
      <c r="H16" s="51"/>
      <c r="I16" s="79"/>
      <c r="J16" s="79"/>
      <c r="K16" s="138"/>
      <c r="L16" s="72"/>
      <c r="M16" s="72"/>
      <c r="N16" s="129"/>
      <c r="O16" s="161"/>
      <c r="P16" s="161"/>
      <c r="Q16" s="79"/>
      <c r="R16" s="79"/>
      <c r="S16" s="138"/>
      <c r="T16" s="72"/>
      <c r="U16" s="72"/>
      <c r="V16" s="129"/>
      <c r="W16" s="161"/>
      <c r="X16" s="161"/>
      <c r="Y16" s="79"/>
      <c r="Z16" s="79"/>
      <c r="AA16" s="138"/>
      <c r="AB16" s="72"/>
      <c r="AC16" s="72"/>
      <c r="AD16" s="129"/>
      <c r="AE16" s="86"/>
      <c r="AF16" s="90"/>
      <c r="AG16" s="79"/>
      <c r="AH16" s="79"/>
      <c r="AI16" s="138"/>
      <c r="AJ16" s="72"/>
      <c r="AK16" s="72"/>
      <c r="AL16" s="129"/>
      <c r="AM16" s="51"/>
      <c r="AO16" s="79"/>
      <c r="AP16" s="79"/>
      <c r="AQ16" s="138"/>
      <c r="AR16" s="72"/>
      <c r="AS16" s="72"/>
      <c r="AT16" s="129"/>
      <c r="AW16" s="79"/>
      <c r="AX16" s="79"/>
      <c r="AY16" s="138"/>
      <c r="AZ16" s="72"/>
      <c r="BA16" s="72"/>
      <c r="BB16" s="129"/>
      <c r="BE16" s="79"/>
      <c r="BF16" s="79"/>
      <c r="BG16" s="138"/>
      <c r="BH16" s="72"/>
      <c r="BI16" s="72"/>
      <c r="BJ16" s="129"/>
      <c r="BM16" s="79"/>
      <c r="BN16" s="79"/>
      <c r="BO16" s="138"/>
      <c r="BP16" s="72"/>
      <c r="BQ16" s="72"/>
      <c r="BR16" s="129"/>
    </row>
    <row r="17" spans="1:70" x14ac:dyDescent="0.2">
      <c r="A17" s="95"/>
      <c r="C17" s="95" t="s">
        <v>66</v>
      </c>
      <c r="D17" s="95"/>
      <c r="E17" s="95"/>
      <c r="F17" s="132"/>
      <c r="G17" s="51"/>
      <c r="H17" s="51"/>
      <c r="I17" s="95"/>
      <c r="K17" s="95" t="s">
        <v>66</v>
      </c>
      <c r="L17" s="95"/>
      <c r="M17" s="95"/>
      <c r="N17" s="132"/>
      <c r="O17" s="166"/>
      <c r="P17" s="166"/>
      <c r="Q17" s="95"/>
      <c r="S17" s="95" t="s">
        <v>66</v>
      </c>
      <c r="T17" s="95"/>
      <c r="U17" s="95"/>
      <c r="V17" s="132"/>
      <c r="W17" s="166"/>
      <c r="X17" s="166"/>
      <c r="Y17" s="95"/>
      <c r="AA17" s="95" t="s">
        <v>66</v>
      </c>
      <c r="AB17" s="95"/>
      <c r="AC17" s="95"/>
      <c r="AD17" s="132"/>
      <c r="AE17" s="96"/>
      <c r="AF17" s="91"/>
      <c r="AG17" s="95"/>
      <c r="AI17" s="95" t="s">
        <v>66</v>
      </c>
      <c r="AJ17" s="95"/>
      <c r="AK17" s="95"/>
      <c r="AL17" s="132"/>
      <c r="AM17" s="51"/>
      <c r="AO17" s="95"/>
      <c r="AQ17" s="95" t="s">
        <v>66</v>
      </c>
      <c r="AR17" s="95"/>
      <c r="AS17" s="95"/>
      <c r="AT17" s="132"/>
      <c r="AW17" s="95"/>
      <c r="AY17" s="95" t="s">
        <v>66</v>
      </c>
      <c r="AZ17" s="95"/>
      <c r="BA17" s="95"/>
      <c r="BB17" s="132"/>
      <c r="BE17" s="95"/>
      <c r="BG17" s="95" t="s">
        <v>66</v>
      </c>
      <c r="BH17" s="95"/>
      <c r="BI17" s="95"/>
      <c r="BJ17" s="132"/>
      <c r="BM17" s="95"/>
      <c r="BO17" s="95" t="s">
        <v>66</v>
      </c>
      <c r="BP17" s="95"/>
      <c r="BQ17" s="95"/>
      <c r="BR17" s="132"/>
    </row>
    <row r="18" spans="1:70" x14ac:dyDescent="0.2">
      <c r="A18" s="239" t="s">
        <v>64</v>
      </c>
      <c r="B18" s="239"/>
      <c r="C18" s="240"/>
      <c r="D18" s="232" t="s">
        <v>63</v>
      </c>
      <c r="E18" s="230"/>
      <c r="F18" s="230"/>
      <c r="G18" s="51"/>
      <c r="H18" s="51"/>
      <c r="I18" s="239" t="s">
        <v>64</v>
      </c>
      <c r="J18" s="239"/>
      <c r="K18" s="240"/>
      <c r="L18" s="232" t="s">
        <v>63</v>
      </c>
      <c r="M18" s="230"/>
      <c r="N18" s="230"/>
      <c r="O18" s="167"/>
      <c r="P18" s="167"/>
      <c r="Q18" s="239" t="s">
        <v>64</v>
      </c>
      <c r="R18" s="239"/>
      <c r="S18" s="240"/>
      <c r="T18" s="232" t="s">
        <v>63</v>
      </c>
      <c r="U18" s="230"/>
      <c r="V18" s="230"/>
      <c r="W18" s="167"/>
      <c r="X18" s="167"/>
      <c r="Y18" s="239" t="s">
        <v>64</v>
      </c>
      <c r="Z18" s="239"/>
      <c r="AA18" s="240"/>
      <c r="AB18" s="232" t="s">
        <v>63</v>
      </c>
      <c r="AC18" s="230"/>
      <c r="AD18" s="230"/>
      <c r="AE18" s="92"/>
      <c r="AF18" s="91"/>
      <c r="AG18" s="239" t="s">
        <v>64</v>
      </c>
      <c r="AH18" s="239"/>
      <c r="AI18" s="240"/>
      <c r="AJ18" s="232" t="s">
        <v>63</v>
      </c>
      <c r="AK18" s="230"/>
      <c r="AL18" s="230"/>
      <c r="AM18" s="51"/>
      <c r="AO18" s="239" t="s">
        <v>64</v>
      </c>
      <c r="AP18" s="239"/>
      <c r="AQ18" s="240"/>
      <c r="AR18" s="232" t="s">
        <v>63</v>
      </c>
      <c r="AS18" s="230"/>
      <c r="AT18" s="230"/>
      <c r="AW18" s="239" t="s">
        <v>64</v>
      </c>
      <c r="AX18" s="239"/>
      <c r="AY18" s="240"/>
      <c r="AZ18" s="232" t="s">
        <v>63</v>
      </c>
      <c r="BA18" s="230"/>
      <c r="BB18" s="230"/>
      <c r="BE18" s="239" t="s">
        <v>64</v>
      </c>
      <c r="BF18" s="239"/>
      <c r="BG18" s="240"/>
      <c r="BH18" s="232" t="s">
        <v>63</v>
      </c>
      <c r="BI18" s="230"/>
      <c r="BJ18" s="230"/>
      <c r="BM18" s="239" t="s">
        <v>64</v>
      </c>
      <c r="BN18" s="239"/>
      <c r="BO18" s="240"/>
      <c r="BP18" s="232" t="s">
        <v>63</v>
      </c>
      <c r="BQ18" s="230"/>
      <c r="BR18" s="230"/>
    </row>
    <row r="19" spans="1:70" x14ac:dyDescent="0.2">
      <c r="A19" s="97" t="s">
        <v>96</v>
      </c>
      <c r="B19" s="98"/>
      <c r="C19" s="140">
        <f>C20+C21+C22</f>
        <v>90</v>
      </c>
      <c r="D19" s="100" t="s">
        <v>132</v>
      </c>
      <c r="E19" s="100"/>
      <c r="F19" s="133">
        <f>C14</f>
        <v>125</v>
      </c>
      <c r="G19" s="51"/>
      <c r="H19" s="51"/>
      <c r="I19" s="97" t="s">
        <v>96</v>
      </c>
      <c r="J19" s="98"/>
      <c r="K19" s="140">
        <f>K20+K21+K22</f>
        <v>90</v>
      </c>
      <c r="L19" s="100" t="s">
        <v>132</v>
      </c>
      <c r="M19" s="100"/>
      <c r="N19" s="133">
        <f>K14</f>
        <v>220</v>
      </c>
      <c r="O19" s="168"/>
      <c r="P19" s="168"/>
      <c r="Q19" s="97" t="s">
        <v>96</v>
      </c>
      <c r="R19" s="98"/>
      <c r="S19" s="140">
        <f>S20+S21+S22</f>
        <v>90</v>
      </c>
      <c r="T19" s="100" t="s">
        <v>132</v>
      </c>
      <c r="U19" s="100"/>
      <c r="V19" s="133">
        <f>S14</f>
        <v>220</v>
      </c>
      <c r="W19" s="168"/>
      <c r="X19" s="168"/>
      <c r="Y19" s="97" t="s">
        <v>96</v>
      </c>
      <c r="Z19" s="98"/>
      <c r="AA19" s="140">
        <f>AA20+AA21+AA22</f>
        <v>90</v>
      </c>
      <c r="AB19" s="100" t="s">
        <v>132</v>
      </c>
      <c r="AC19" s="100"/>
      <c r="AD19" s="133">
        <f>AA14</f>
        <v>220</v>
      </c>
      <c r="AE19" s="86"/>
      <c r="AF19" s="91"/>
      <c r="AG19" s="97" t="s">
        <v>96</v>
      </c>
      <c r="AH19" s="98"/>
      <c r="AI19" s="140">
        <f>AI20+AI21+AI22</f>
        <v>90</v>
      </c>
      <c r="AJ19" s="100" t="s">
        <v>132</v>
      </c>
      <c r="AK19" s="100"/>
      <c r="AL19" s="133">
        <f>AI14</f>
        <v>270</v>
      </c>
      <c r="AM19" s="51"/>
      <c r="AO19" s="97" t="s">
        <v>96</v>
      </c>
      <c r="AP19" s="98"/>
      <c r="AQ19" s="140">
        <f>AQ20+AQ21+AQ22</f>
        <v>90</v>
      </c>
      <c r="AR19" s="100" t="s">
        <v>132</v>
      </c>
      <c r="AS19" s="100"/>
      <c r="AT19" s="133">
        <f>AQ14</f>
        <v>309</v>
      </c>
      <c r="AW19" s="97" t="s">
        <v>96</v>
      </c>
      <c r="AX19" s="98"/>
      <c r="AY19" s="140">
        <f>AY20+AY21+AY22</f>
        <v>90</v>
      </c>
      <c r="AZ19" s="100" t="s">
        <v>132</v>
      </c>
      <c r="BA19" s="100"/>
      <c r="BB19" s="133">
        <f>AY14</f>
        <v>220</v>
      </c>
      <c r="BE19" s="97" t="s">
        <v>96</v>
      </c>
      <c r="BF19" s="98"/>
      <c r="BG19" s="140">
        <f>BG20+BG21+BG22</f>
        <v>90</v>
      </c>
      <c r="BH19" s="100" t="s">
        <v>132</v>
      </c>
      <c r="BI19" s="100"/>
      <c r="BJ19" s="133">
        <f>BG14</f>
        <v>270</v>
      </c>
      <c r="BM19" s="97" t="s">
        <v>96</v>
      </c>
      <c r="BN19" s="98"/>
      <c r="BO19" s="140">
        <f>BO20+BO21+BO22</f>
        <v>90</v>
      </c>
      <c r="BP19" s="100" t="s">
        <v>132</v>
      </c>
      <c r="BQ19" s="100"/>
      <c r="BR19" s="133">
        <f>BO14</f>
        <v>259</v>
      </c>
    </row>
    <row r="20" spans="1:70" x14ac:dyDescent="0.2">
      <c r="A20" s="139" t="s">
        <v>156</v>
      </c>
      <c r="B20" s="101"/>
      <c r="C20" s="126">
        <v>30</v>
      </c>
      <c r="D20" s="78"/>
      <c r="E20" s="78"/>
      <c r="F20" s="129"/>
      <c r="G20" s="51"/>
      <c r="H20" s="51"/>
      <c r="I20" s="139" t="s">
        <v>156</v>
      </c>
      <c r="J20" s="101"/>
      <c r="K20" s="126">
        <v>30</v>
      </c>
      <c r="L20" s="78"/>
      <c r="M20" s="78"/>
      <c r="N20" s="129"/>
      <c r="O20" s="161"/>
      <c r="P20" s="161"/>
      <c r="Q20" s="139" t="s">
        <v>156</v>
      </c>
      <c r="R20" s="101"/>
      <c r="S20" s="126">
        <v>30</v>
      </c>
      <c r="T20" s="78"/>
      <c r="U20" s="78"/>
      <c r="V20" s="129"/>
      <c r="W20" s="161"/>
      <c r="X20" s="161"/>
      <c r="Y20" s="139" t="s">
        <v>156</v>
      </c>
      <c r="Z20" s="101"/>
      <c r="AA20" s="126">
        <v>30</v>
      </c>
      <c r="AB20" s="78"/>
      <c r="AC20" s="78"/>
      <c r="AD20" s="129"/>
      <c r="AE20" s="86"/>
      <c r="AF20" s="51"/>
      <c r="AG20" s="139" t="s">
        <v>156</v>
      </c>
      <c r="AH20" s="101"/>
      <c r="AI20" s="126">
        <v>30</v>
      </c>
      <c r="AJ20" s="78"/>
      <c r="AK20" s="78"/>
      <c r="AL20" s="129"/>
      <c r="AM20" s="51"/>
      <c r="AO20" s="139" t="s">
        <v>156</v>
      </c>
      <c r="AP20" s="101"/>
      <c r="AQ20" s="126">
        <v>30</v>
      </c>
      <c r="AR20" s="78"/>
      <c r="AS20" s="78"/>
      <c r="AT20" s="129"/>
      <c r="AW20" s="139" t="s">
        <v>156</v>
      </c>
      <c r="AX20" s="101"/>
      <c r="AY20" s="126">
        <v>30</v>
      </c>
      <c r="AZ20" s="78"/>
      <c r="BA20" s="78"/>
      <c r="BB20" s="129"/>
      <c r="BE20" s="139" t="s">
        <v>156</v>
      </c>
      <c r="BF20" s="101"/>
      <c r="BG20" s="126">
        <v>30</v>
      </c>
      <c r="BH20" s="78"/>
      <c r="BI20" s="78"/>
      <c r="BJ20" s="129"/>
      <c r="BM20" s="139" t="s">
        <v>156</v>
      </c>
      <c r="BN20" s="101"/>
      <c r="BO20" s="126">
        <v>30</v>
      </c>
      <c r="BP20" s="78"/>
      <c r="BQ20" s="78"/>
      <c r="BR20" s="129"/>
    </row>
    <row r="21" spans="1:70" x14ac:dyDescent="0.2">
      <c r="A21" s="139" t="s">
        <v>156</v>
      </c>
      <c r="B21" s="101"/>
      <c r="C21" s="126">
        <v>30</v>
      </c>
      <c r="D21" s="78"/>
      <c r="E21" s="78"/>
      <c r="F21" s="129"/>
      <c r="G21" s="51"/>
      <c r="H21" s="51"/>
      <c r="I21" s="139" t="s">
        <v>156</v>
      </c>
      <c r="J21" s="101"/>
      <c r="K21" s="126">
        <v>30</v>
      </c>
      <c r="L21" s="78"/>
      <c r="M21" s="78"/>
      <c r="N21" s="129"/>
      <c r="O21" s="161"/>
      <c r="P21" s="161"/>
      <c r="Q21" s="139" t="s">
        <v>156</v>
      </c>
      <c r="R21" s="101"/>
      <c r="S21" s="126">
        <v>30</v>
      </c>
      <c r="T21" s="78"/>
      <c r="U21" s="78"/>
      <c r="V21" s="129"/>
      <c r="W21" s="161"/>
      <c r="X21" s="161"/>
      <c r="Y21" s="139" t="s">
        <v>156</v>
      </c>
      <c r="Z21" s="101"/>
      <c r="AA21" s="126">
        <v>30</v>
      </c>
      <c r="AB21" s="78"/>
      <c r="AC21" s="78"/>
      <c r="AD21" s="129"/>
      <c r="AE21" s="86"/>
      <c r="AF21" s="51"/>
      <c r="AG21" s="139" t="s">
        <v>156</v>
      </c>
      <c r="AH21" s="101"/>
      <c r="AI21" s="126">
        <v>30</v>
      </c>
      <c r="AJ21" s="78"/>
      <c r="AK21" s="78"/>
      <c r="AL21" s="129"/>
      <c r="AM21" s="51"/>
      <c r="AO21" s="139" t="s">
        <v>156</v>
      </c>
      <c r="AP21" s="101"/>
      <c r="AQ21" s="126">
        <v>30</v>
      </c>
      <c r="AR21" s="78"/>
      <c r="AS21" s="78"/>
      <c r="AT21" s="129"/>
      <c r="AW21" s="139" t="s">
        <v>156</v>
      </c>
      <c r="AX21" s="101"/>
      <c r="AY21" s="126">
        <v>30</v>
      </c>
      <c r="AZ21" s="78"/>
      <c r="BA21" s="78"/>
      <c r="BB21" s="129"/>
      <c r="BE21" s="139" t="s">
        <v>156</v>
      </c>
      <c r="BF21" s="101"/>
      <c r="BG21" s="126">
        <v>30</v>
      </c>
      <c r="BH21" s="78"/>
      <c r="BI21" s="78"/>
      <c r="BJ21" s="129"/>
      <c r="BM21" s="139" t="s">
        <v>156</v>
      </c>
      <c r="BN21" s="101"/>
      <c r="BO21" s="126">
        <v>30</v>
      </c>
      <c r="BP21" s="78"/>
      <c r="BQ21" s="78"/>
      <c r="BR21" s="129"/>
    </row>
    <row r="22" spans="1:70" x14ac:dyDescent="0.2">
      <c r="A22" s="185" t="s">
        <v>148</v>
      </c>
      <c r="B22" s="72"/>
      <c r="C22" s="126">
        <v>30</v>
      </c>
      <c r="D22" s="78"/>
      <c r="E22" s="78"/>
      <c r="F22" s="129"/>
      <c r="G22" s="51"/>
      <c r="H22" s="51"/>
      <c r="I22" s="185" t="s">
        <v>148</v>
      </c>
      <c r="J22" s="72"/>
      <c r="K22" s="126">
        <v>30</v>
      </c>
      <c r="L22" s="78"/>
      <c r="M22" s="78"/>
      <c r="N22" s="129"/>
      <c r="O22" s="161"/>
      <c r="P22" s="161"/>
      <c r="Q22" s="185" t="s">
        <v>148</v>
      </c>
      <c r="R22" s="72"/>
      <c r="S22" s="126">
        <v>30</v>
      </c>
      <c r="T22" s="78"/>
      <c r="U22" s="78"/>
      <c r="V22" s="129"/>
      <c r="W22" s="161"/>
      <c r="X22" s="161"/>
      <c r="Y22" s="185" t="s">
        <v>148</v>
      </c>
      <c r="Z22" s="72"/>
      <c r="AA22" s="126">
        <v>30</v>
      </c>
      <c r="AB22" s="78"/>
      <c r="AC22" s="78"/>
      <c r="AD22" s="129"/>
      <c r="AE22" s="86"/>
      <c r="AF22" s="51"/>
      <c r="AG22" s="185" t="s">
        <v>148</v>
      </c>
      <c r="AH22" s="72"/>
      <c r="AI22" s="126">
        <v>30</v>
      </c>
      <c r="AJ22" s="78"/>
      <c r="AK22" s="78"/>
      <c r="AL22" s="129"/>
      <c r="AM22" s="51"/>
      <c r="AO22" s="185" t="s">
        <v>148</v>
      </c>
      <c r="AP22" s="72"/>
      <c r="AQ22" s="126">
        <v>30</v>
      </c>
      <c r="AR22" s="78"/>
      <c r="AS22" s="78"/>
      <c r="AT22" s="129"/>
      <c r="AW22" s="185" t="s">
        <v>148</v>
      </c>
      <c r="AX22" s="72"/>
      <c r="AY22" s="126">
        <v>30</v>
      </c>
      <c r="AZ22" s="78"/>
      <c r="BA22" s="78"/>
      <c r="BB22" s="129"/>
      <c r="BE22" s="185" t="s">
        <v>148</v>
      </c>
      <c r="BF22" s="72"/>
      <c r="BG22" s="126">
        <v>30</v>
      </c>
      <c r="BH22" s="78"/>
      <c r="BI22" s="78"/>
      <c r="BJ22" s="129"/>
      <c r="BM22" s="185" t="s">
        <v>148</v>
      </c>
      <c r="BN22" s="72"/>
      <c r="BO22" s="126">
        <v>30</v>
      </c>
      <c r="BP22" s="78"/>
      <c r="BQ22" s="78"/>
      <c r="BR22" s="129"/>
    </row>
    <row r="23" spans="1:70" x14ac:dyDescent="0.2">
      <c r="A23" s="190" t="s">
        <v>133</v>
      </c>
      <c r="B23" s="72"/>
      <c r="C23" s="141">
        <v>0</v>
      </c>
      <c r="D23" s="72"/>
      <c r="E23" s="72"/>
      <c r="F23" s="129"/>
      <c r="G23" s="51"/>
      <c r="H23" s="51"/>
      <c r="I23" s="190" t="s">
        <v>133</v>
      </c>
      <c r="J23" s="72"/>
      <c r="K23" s="141">
        <v>25</v>
      </c>
      <c r="L23" s="72"/>
      <c r="M23" s="72"/>
      <c r="N23" s="129"/>
      <c r="O23" s="161"/>
      <c r="P23" s="161"/>
      <c r="Q23" s="190" t="s">
        <v>133</v>
      </c>
      <c r="R23" s="72"/>
      <c r="S23" s="141">
        <v>25</v>
      </c>
      <c r="T23" s="72"/>
      <c r="U23" s="72"/>
      <c r="V23" s="129"/>
      <c r="W23" s="161"/>
      <c r="X23" s="161"/>
      <c r="Y23" s="190" t="s">
        <v>133</v>
      </c>
      <c r="Z23" s="72"/>
      <c r="AA23" s="141">
        <v>25</v>
      </c>
      <c r="AB23" s="72"/>
      <c r="AC23" s="72"/>
      <c r="AD23" s="129"/>
      <c r="AE23" s="86"/>
      <c r="AF23" s="51"/>
      <c r="AG23" s="190" t="s">
        <v>133</v>
      </c>
      <c r="AH23" s="72"/>
      <c r="AI23" s="141">
        <v>25</v>
      </c>
      <c r="AJ23" s="72"/>
      <c r="AK23" s="72"/>
      <c r="AL23" s="129"/>
      <c r="AM23" s="51"/>
      <c r="AO23" s="190" t="s">
        <v>133</v>
      </c>
      <c r="AP23" s="72"/>
      <c r="AQ23" s="141">
        <v>25</v>
      </c>
      <c r="AR23" s="72"/>
      <c r="AS23" s="72"/>
      <c r="AT23" s="129"/>
      <c r="AW23" s="190" t="s">
        <v>133</v>
      </c>
      <c r="AX23" s="72"/>
      <c r="AY23" s="141">
        <v>25</v>
      </c>
      <c r="AZ23" s="72"/>
      <c r="BA23" s="72"/>
      <c r="BB23" s="129"/>
      <c r="BE23" s="190" t="s">
        <v>133</v>
      </c>
      <c r="BF23" s="72"/>
      <c r="BG23" s="141">
        <v>25</v>
      </c>
      <c r="BH23" s="72"/>
      <c r="BI23" s="72"/>
      <c r="BJ23" s="129"/>
      <c r="BM23" s="190" t="s">
        <v>133</v>
      </c>
      <c r="BN23" s="72"/>
      <c r="BO23" s="141">
        <v>25</v>
      </c>
      <c r="BP23" s="72"/>
      <c r="BQ23" s="72"/>
      <c r="BR23" s="129"/>
    </row>
    <row r="24" spans="1:70" x14ac:dyDescent="0.2">
      <c r="A24" s="191"/>
      <c r="B24" s="72"/>
      <c r="C24" s="126"/>
      <c r="D24" s="72"/>
      <c r="E24" s="72"/>
      <c r="F24" s="129"/>
      <c r="G24" s="51"/>
      <c r="H24" s="51"/>
      <c r="I24" s="190" t="s">
        <v>165</v>
      </c>
      <c r="J24" s="72"/>
      <c r="K24" s="141">
        <v>50</v>
      </c>
      <c r="L24" s="72"/>
      <c r="M24" s="72"/>
      <c r="N24" s="129"/>
      <c r="O24" s="161"/>
      <c r="P24" s="161"/>
      <c r="Q24" s="191"/>
      <c r="R24" s="72"/>
      <c r="S24" s="126"/>
      <c r="T24" s="72"/>
      <c r="U24" s="72"/>
      <c r="V24" s="129"/>
      <c r="W24" s="161"/>
      <c r="X24" s="161"/>
      <c r="Y24" s="190" t="s">
        <v>165</v>
      </c>
      <c r="Z24" s="72"/>
      <c r="AA24" s="141">
        <v>50</v>
      </c>
      <c r="AB24" s="72"/>
      <c r="AC24" s="72"/>
      <c r="AD24" s="129"/>
      <c r="AE24" s="86"/>
      <c r="AF24" s="51"/>
      <c r="AG24" s="190" t="s">
        <v>165</v>
      </c>
      <c r="AH24" s="72"/>
      <c r="AI24" s="141">
        <v>50</v>
      </c>
      <c r="AJ24" s="72"/>
      <c r="AK24" s="72"/>
      <c r="AL24" s="129"/>
      <c r="AM24" s="51"/>
      <c r="AO24" s="190" t="s">
        <v>165</v>
      </c>
      <c r="AP24" s="72"/>
      <c r="AQ24" s="141">
        <v>50</v>
      </c>
      <c r="AR24" s="72"/>
      <c r="AS24" s="72"/>
      <c r="AT24" s="129"/>
      <c r="AW24" s="191"/>
      <c r="AX24" s="72"/>
      <c r="AY24" s="126"/>
      <c r="AZ24" s="72"/>
      <c r="BA24" s="72"/>
      <c r="BB24" s="129"/>
      <c r="BE24" s="190" t="s">
        <v>165</v>
      </c>
      <c r="BF24" s="72"/>
      <c r="BG24" s="141">
        <v>50</v>
      </c>
      <c r="BH24" s="72"/>
      <c r="BI24" s="72"/>
      <c r="BJ24" s="129"/>
      <c r="BM24" s="190" t="s">
        <v>165</v>
      </c>
      <c r="BN24" s="72"/>
      <c r="BO24" s="141">
        <v>0</v>
      </c>
      <c r="BP24" s="72"/>
      <c r="BQ24" s="72"/>
      <c r="BR24" s="129"/>
    </row>
    <row r="25" spans="1:70" x14ac:dyDescent="0.2">
      <c r="A25" s="187"/>
      <c r="B25" s="72"/>
      <c r="C25" s="126"/>
      <c r="D25" s="72"/>
      <c r="E25" s="72"/>
      <c r="F25" s="129"/>
      <c r="G25" s="51"/>
      <c r="H25" s="51"/>
      <c r="I25" s="187"/>
      <c r="J25" s="72"/>
      <c r="K25" s="126"/>
      <c r="L25" s="72"/>
      <c r="M25" s="72"/>
      <c r="N25" s="129"/>
      <c r="O25" s="161"/>
      <c r="P25" s="161"/>
      <c r="Q25" s="187"/>
      <c r="R25" s="72"/>
      <c r="S25" s="126"/>
      <c r="T25" s="72"/>
      <c r="U25" s="72"/>
      <c r="V25" s="129"/>
      <c r="W25" s="161"/>
      <c r="X25" s="161"/>
      <c r="Y25" s="187"/>
      <c r="Z25" s="72"/>
      <c r="AA25" s="126"/>
      <c r="AB25" s="72"/>
      <c r="AC25" s="72"/>
      <c r="AD25" s="129"/>
      <c r="AE25" s="86"/>
      <c r="AF25" s="51"/>
      <c r="AG25" s="187"/>
      <c r="AH25" s="72"/>
      <c r="AI25" s="126"/>
      <c r="AJ25" s="72"/>
      <c r="AK25" s="72"/>
      <c r="AL25" s="129"/>
      <c r="AM25" s="51"/>
      <c r="AO25" s="187"/>
      <c r="AP25" s="72"/>
      <c r="AQ25" s="126"/>
      <c r="AR25" s="72"/>
      <c r="AS25" s="72"/>
      <c r="AT25" s="129"/>
      <c r="AW25" s="187"/>
      <c r="AX25" s="72"/>
      <c r="AY25" s="126"/>
      <c r="AZ25" s="72"/>
      <c r="BA25" s="72"/>
      <c r="BB25" s="129"/>
      <c r="BE25" s="187"/>
      <c r="BF25" s="72"/>
      <c r="BG25" s="126"/>
      <c r="BH25" s="72"/>
      <c r="BI25" s="72"/>
      <c r="BJ25" s="129"/>
      <c r="BM25" s="187"/>
      <c r="BN25" s="72"/>
      <c r="BO25" s="126"/>
      <c r="BP25" s="72"/>
      <c r="BQ25" s="72"/>
      <c r="BR25" s="129"/>
    </row>
    <row r="26" spans="1:70" x14ac:dyDescent="0.2">
      <c r="A26" s="77" t="s">
        <v>134</v>
      </c>
      <c r="B26" s="182"/>
      <c r="C26" s="141">
        <f>F19-C19-C23</f>
        <v>35</v>
      </c>
      <c r="D26" s="72"/>
      <c r="E26" s="72"/>
      <c r="F26" s="129"/>
      <c r="G26" s="51"/>
      <c r="H26" s="51"/>
      <c r="I26" s="77" t="s">
        <v>134</v>
      </c>
      <c r="J26" s="204"/>
      <c r="K26" s="141">
        <f>N19-K19-K23-K24</f>
        <v>55</v>
      </c>
      <c r="L26" s="72"/>
      <c r="M26" s="72"/>
      <c r="N26" s="129"/>
      <c r="O26" s="161"/>
      <c r="P26" s="161"/>
      <c r="Q26" s="77" t="s">
        <v>134</v>
      </c>
      <c r="R26" s="204"/>
      <c r="S26" s="141">
        <f>V19-S19-S23</f>
        <v>105</v>
      </c>
      <c r="T26" s="72"/>
      <c r="U26" s="72"/>
      <c r="V26" s="129"/>
      <c r="W26" s="161"/>
      <c r="X26" s="161"/>
      <c r="Y26" s="77" t="s">
        <v>134</v>
      </c>
      <c r="Z26" s="208"/>
      <c r="AA26" s="141">
        <f>AD19-AA19-AA23-AA24</f>
        <v>55</v>
      </c>
      <c r="AB26" s="72"/>
      <c r="AC26" s="72"/>
      <c r="AD26" s="129"/>
      <c r="AE26" s="103"/>
      <c r="AF26" s="51"/>
      <c r="AG26" s="77" t="s">
        <v>134</v>
      </c>
      <c r="AH26" s="182"/>
      <c r="AI26" s="141">
        <f>AL19-AI19-AI23-AI24</f>
        <v>105</v>
      </c>
      <c r="AJ26" s="72"/>
      <c r="AK26" s="72"/>
      <c r="AL26" s="129"/>
      <c r="AM26" s="104"/>
      <c r="AO26" s="77" t="s">
        <v>134</v>
      </c>
      <c r="AP26" s="182"/>
      <c r="AQ26" s="141">
        <f>AT19-AQ19-AQ23-AQ24</f>
        <v>144</v>
      </c>
      <c r="AR26" s="72"/>
      <c r="AS26" s="72"/>
      <c r="AT26" s="129"/>
      <c r="AW26" s="77" t="s">
        <v>134</v>
      </c>
      <c r="AX26" s="182"/>
      <c r="AY26" s="141">
        <f>BB19-AY19-AY23</f>
        <v>105</v>
      </c>
      <c r="AZ26" s="72"/>
      <c r="BA26" s="72"/>
      <c r="BB26" s="129"/>
      <c r="BE26" s="77" t="s">
        <v>134</v>
      </c>
      <c r="BF26" s="200"/>
      <c r="BG26" s="141">
        <f>BJ19-BG19-BG23-BG24</f>
        <v>105</v>
      </c>
      <c r="BH26" s="72"/>
      <c r="BI26" s="72"/>
      <c r="BJ26" s="129"/>
      <c r="BM26" s="77" t="s">
        <v>134</v>
      </c>
      <c r="BN26" s="206"/>
      <c r="BO26" s="141">
        <f>BR19-BO19-BO23-BO24</f>
        <v>144</v>
      </c>
      <c r="BP26" s="72"/>
      <c r="BQ26" s="72"/>
      <c r="BR26" s="129"/>
    </row>
    <row r="27" spans="1:70" x14ac:dyDescent="0.2">
      <c r="A27" s="105"/>
      <c r="B27" s="192"/>
      <c r="C27" s="134"/>
      <c r="D27" s="72"/>
      <c r="E27" s="72"/>
      <c r="F27" s="129"/>
      <c r="G27" s="106"/>
      <c r="H27" s="106"/>
      <c r="I27" s="105"/>
      <c r="J27" s="192"/>
      <c r="K27" s="134"/>
      <c r="L27" s="72"/>
      <c r="M27" s="72"/>
      <c r="N27" s="129"/>
      <c r="O27" s="161"/>
      <c r="P27" s="161"/>
      <c r="Q27" s="105"/>
      <c r="R27" s="192"/>
      <c r="S27" s="134"/>
      <c r="T27" s="72"/>
      <c r="U27" s="72"/>
      <c r="V27" s="129"/>
      <c r="W27" s="161"/>
      <c r="X27" s="161"/>
      <c r="Y27" s="105"/>
      <c r="Z27" s="192"/>
      <c r="AA27" s="134"/>
      <c r="AB27" s="72"/>
      <c r="AC27" s="72"/>
      <c r="AD27" s="129"/>
      <c r="AE27" s="107"/>
      <c r="AF27" s="51"/>
      <c r="AG27" s="105"/>
      <c r="AH27" s="192"/>
      <c r="AI27" s="134"/>
      <c r="AJ27" s="72"/>
      <c r="AK27" s="72"/>
      <c r="AL27" s="129"/>
      <c r="AM27" s="51"/>
      <c r="AO27" s="105"/>
      <c r="AP27" s="192"/>
      <c r="AQ27" s="134"/>
      <c r="AR27" s="72"/>
      <c r="AS27" s="72"/>
      <c r="AT27" s="129"/>
      <c r="AW27" s="105"/>
      <c r="AX27" s="192"/>
      <c r="AY27" s="134"/>
      <c r="AZ27" s="72"/>
      <c r="BA27" s="72"/>
      <c r="BB27" s="129"/>
      <c r="BE27" s="105"/>
      <c r="BF27" s="192"/>
      <c r="BG27" s="134"/>
      <c r="BH27" s="72"/>
      <c r="BI27" s="72"/>
      <c r="BJ27" s="129"/>
      <c r="BM27" s="105"/>
      <c r="BN27" s="192"/>
      <c r="BO27" s="134"/>
      <c r="BP27" s="72"/>
      <c r="BQ27" s="72"/>
      <c r="BR27" s="129"/>
    </row>
    <row r="28" spans="1:70" x14ac:dyDescent="0.2">
      <c r="A28" s="193"/>
      <c r="B28" s="72"/>
      <c r="C28" s="129"/>
      <c r="D28" s="72"/>
      <c r="E28" s="72"/>
      <c r="F28" s="129"/>
      <c r="G28" s="106"/>
      <c r="H28" s="51"/>
      <c r="I28" s="193"/>
      <c r="J28" s="72"/>
      <c r="K28" s="129"/>
      <c r="L28" s="72"/>
      <c r="M28" s="72"/>
      <c r="N28" s="129"/>
      <c r="O28" s="161"/>
      <c r="P28" s="161"/>
      <c r="Q28" s="193"/>
      <c r="R28" s="72"/>
      <c r="S28" s="129"/>
      <c r="T28" s="72"/>
      <c r="U28" s="72"/>
      <c r="V28" s="129"/>
      <c r="W28" s="161"/>
      <c r="X28" s="161"/>
      <c r="Y28" s="193"/>
      <c r="Z28" s="72"/>
      <c r="AA28" s="129"/>
      <c r="AB28" s="72"/>
      <c r="AC28" s="72"/>
      <c r="AD28" s="129"/>
      <c r="AE28" s="107"/>
      <c r="AF28" s="51"/>
      <c r="AG28" s="193"/>
      <c r="AH28" s="72"/>
      <c r="AI28" s="129"/>
      <c r="AJ28" s="72"/>
      <c r="AK28" s="72"/>
      <c r="AL28" s="129"/>
      <c r="AM28" s="51"/>
      <c r="AO28" s="193"/>
      <c r="AP28" s="72"/>
      <c r="AQ28" s="129"/>
      <c r="AR28" s="72"/>
      <c r="AS28" s="72"/>
      <c r="AT28" s="129"/>
      <c r="AW28" s="193"/>
      <c r="AX28" s="72"/>
      <c r="AY28" s="129"/>
      <c r="AZ28" s="72"/>
      <c r="BA28" s="72"/>
      <c r="BB28" s="129"/>
      <c r="BE28" s="193"/>
      <c r="BF28" s="72"/>
      <c r="BG28" s="129"/>
      <c r="BH28" s="72"/>
      <c r="BI28" s="72"/>
      <c r="BJ28" s="129"/>
      <c r="BM28" s="193"/>
      <c r="BN28" s="72"/>
      <c r="BO28" s="129"/>
      <c r="BP28" s="72"/>
      <c r="BQ28" s="72"/>
      <c r="BR28" s="129"/>
    </row>
    <row r="29" spans="1:70" x14ac:dyDescent="0.2">
      <c r="A29" s="229" t="s">
        <v>67</v>
      </c>
      <c r="B29" s="229"/>
      <c r="C29" s="229"/>
      <c r="D29" s="229"/>
      <c r="E29" s="229"/>
      <c r="F29" s="229"/>
      <c r="G29" s="51"/>
      <c r="H29" s="51"/>
      <c r="I29" s="229" t="s">
        <v>67</v>
      </c>
      <c r="J29" s="229"/>
      <c r="K29" s="229"/>
      <c r="L29" s="229"/>
      <c r="M29" s="229"/>
      <c r="N29" s="229"/>
      <c r="O29" s="96"/>
      <c r="P29" s="96"/>
      <c r="Q29" s="229" t="s">
        <v>67</v>
      </c>
      <c r="R29" s="229"/>
      <c r="S29" s="229"/>
      <c r="T29" s="229"/>
      <c r="U29" s="229"/>
      <c r="V29" s="229"/>
      <c r="W29" s="96"/>
      <c r="X29" s="96"/>
      <c r="Y29" s="229" t="s">
        <v>67</v>
      </c>
      <c r="Z29" s="229"/>
      <c r="AA29" s="229"/>
      <c r="AB29" s="229"/>
      <c r="AC29" s="229"/>
      <c r="AD29" s="229"/>
      <c r="AE29" s="107"/>
      <c r="AF29" s="51"/>
      <c r="AG29" s="229" t="s">
        <v>67</v>
      </c>
      <c r="AH29" s="229"/>
      <c r="AI29" s="229"/>
      <c r="AJ29" s="229"/>
      <c r="AK29" s="229"/>
      <c r="AL29" s="229"/>
      <c r="AM29" s="51"/>
      <c r="AO29" s="229" t="s">
        <v>67</v>
      </c>
      <c r="AP29" s="229"/>
      <c r="AQ29" s="229"/>
      <c r="AR29" s="229"/>
      <c r="AS29" s="229"/>
      <c r="AT29" s="229"/>
      <c r="AW29" s="229" t="s">
        <v>67</v>
      </c>
      <c r="AX29" s="229"/>
      <c r="AY29" s="229"/>
      <c r="AZ29" s="229"/>
      <c r="BA29" s="229"/>
      <c r="BB29" s="229"/>
      <c r="BE29" s="229" t="s">
        <v>67</v>
      </c>
      <c r="BF29" s="229"/>
      <c r="BG29" s="229"/>
      <c r="BH29" s="229"/>
      <c r="BI29" s="229"/>
      <c r="BJ29" s="229"/>
      <c r="BM29" s="229" t="s">
        <v>67</v>
      </c>
      <c r="BN29" s="229"/>
      <c r="BO29" s="229"/>
      <c r="BP29" s="229"/>
      <c r="BQ29" s="229"/>
      <c r="BR29" s="229"/>
    </row>
    <row r="30" spans="1:70" x14ac:dyDescent="0.2">
      <c r="A30" s="230" t="s">
        <v>141</v>
      </c>
      <c r="B30" s="230"/>
      <c r="C30" s="231"/>
      <c r="D30" s="232" t="s">
        <v>142</v>
      </c>
      <c r="E30" s="230"/>
      <c r="F30" s="230"/>
      <c r="G30" s="51"/>
      <c r="H30" s="51"/>
      <c r="I30" s="230" t="s">
        <v>141</v>
      </c>
      <c r="J30" s="230"/>
      <c r="K30" s="231"/>
      <c r="L30" s="232" t="s">
        <v>142</v>
      </c>
      <c r="M30" s="230"/>
      <c r="N30" s="230"/>
      <c r="O30" s="167"/>
      <c r="P30" s="167"/>
      <c r="Q30" s="230" t="s">
        <v>141</v>
      </c>
      <c r="R30" s="230"/>
      <c r="S30" s="231"/>
      <c r="T30" s="232" t="s">
        <v>142</v>
      </c>
      <c r="U30" s="230"/>
      <c r="V30" s="230"/>
      <c r="W30" s="167"/>
      <c r="X30" s="167"/>
      <c r="Y30" s="230" t="s">
        <v>141</v>
      </c>
      <c r="Z30" s="230"/>
      <c r="AA30" s="231"/>
      <c r="AB30" s="232" t="s">
        <v>142</v>
      </c>
      <c r="AC30" s="230"/>
      <c r="AD30" s="230"/>
      <c r="AE30" s="96"/>
      <c r="AF30" s="51"/>
      <c r="AG30" s="230" t="s">
        <v>141</v>
      </c>
      <c r="AH30" s="230"/>
      <c r="AI30" s="231"/>
      <c r="AJ30" s="232" t="s">
        <v>142</v>
      </c>
      <c r="AK30" s="230"/>
      <c r="AL30" s="230"/>
      <c r="AM30" s="51"/>
      <c r="AO30" s="230" t="s">
        <v>141</v>
      </c>
      <c r="AP30" s="230"/>
      <c r="AQ30" s="231"/>
      <c r="AR30" s="232" t="s">
        <v>142</v>
      </c>
      <c r="AS30" s="230"/>
      <c r="AT30" s="230"/>
      <c r="AW30" s="230" t="s">
        <v>141</v>
      </c>
      <c r="AX30" s="230"/>
      <c r="AY30" s="231"/>
      <c r="AZ30" s="232" t="s">
        <v>142</v>
      </c>
      <c r="BA30" s="230"/>
      <c r="BB30" s="230"/>
      <c r="BE30" s="230" t="s">
        <v>141</v>
      </c>
      <c r="BF30" s="230"/>
      <c r="BG30" s="231"/>
      <c r="BH30" s="232" t="s">
        <v>142</v>
      </c>
      <c r="BI30" s="230"/>
      <c r="BJ30" s="230"/>
      <c r="BM30" s="230" t="s">
        <v>141</v>
      </c>
      <c r="BN30" s="230"/>
      <c r="BO30" s="231"/>
      <c r="BP30" s="232" t="s">
        <v>142</v>
      </c>
      <c r="BQ30" s="230"/>
      <c r="BR30" s="230"/>
    </row>
    <row r="31" spans="1:70" x14ac:dyDescent="0.2">
      <c r="A31" s="77" t="s">
        <v>150</v>
      </c>
      <c r="B31" s="72"/>
      <c r="C31" s="140">
        <f>C32+C33</f>
        <v>0</v>
      </c>
      <c r="D31" s="77" t="s">
        <v>134</v>
      </c>
      <c r="E31" s="72"/>
      <c r="F31" s="135">
        <f>C26</f>
        <v>35</v>
      </c>
      <c r="G31" s="51"/>
      <c r="H31" s="51"/>
      <c r="I31" s="77" t="s">
        <v>150</v>
      </c>
      <c r="J31" s="72"/>
      <c r="K31" s="140">
        <f>K32+K33</f>
        <v>45</v>
      </c>
      <c r="L31" s="77" t="s">
        <v>134</v>
      </c>
      <c r="M31" s="72"/>
      <c r="N31" s="135">
        <f>K26</f>
        <v>55</v>
      </c>
      <c r="O31" s="170"/>
      <c r="P31" s="170"/>
      <c r="Q31" s="77" t="s">
        <v>150</v>
      </c>
      <c r="R31" s="72"/>
      <c r="S31" s="140">
        <f>S32+S33</f>
        <v>95</v>
      </c>
      <c r="T31" s="77" t="s">
        <v>134</v>
      </c>
      <c r="U31" s="72"/>
      <c r="V31" s="135">
        <f>S26</f>
        <v>105</v>
      </c>
      <c r="W31" s="170"/>
      <c r="X31" s="170"/>
      <c r="Y31" s="77" t="s">
        <v>150</v>
      </c>
      <c r="Z31" s="72"/>
      <c r="AA31" s="140">
        <f>AA32+AA33</f>
        <v>45</v>
      </c>
      <c r="AB31" s="77" t="s">
        <v>134</v>
      </c>
      <c r="AC31" s="72"/>
      <c r="AD31" s="135">
        <f>AA26</f>
        <v>55</v>
      </c>
      <c r="AE31" s="92"/>
      <c r="AF31" s="104"/>
      <c r="AG31" s="77" t="s">
        <v>150</v>
      </c>
      <c r="AH31" s="72"/>
      <c r="AI31" s="140">
        <f>AI32+AI33</f>
        <v>95</v>
      </c>
      <c r="AJ31" s="77" t="s">
        <v>134</v>
      </c>
      <c r="AK31" s="72"/>
      <c r="AL31" s="135">
        <f>AI26</f>
        <v>105</v>
      </c>
      <c r="AM31" s="51"/>
      <c r="AO31" s="77" t="s">
        <v>150</v>
      </c>
      <c r="AP31" s="72"/>
      <c r="AQ31" s="140">
        <f>AQ32+AQ33</f>
        <v>134</v>
      </c>
      <c r="AR31" s="77" t="s">
        <v>134</v>
      </c>
      <c r="AS31" s="72"/>
      <c r="AT31" s="135">
        <f>AQ26</f>
        <v>144</v>
      </c>
      <c r="AW31" s="77" t="s">
        <v>150</v>
      </c>
      <c r="AX31" s="72"/>
      <c r="AY31" s="140">
        <f>AY32+AY33</f>
        <v>95</v>
      </c>
      <c r="AZ31" s="77" t="s">
        <v>134</v>
      </c>
      <c r="BA31" s="72"/>
      <c r="BB31" s="135">
        <f>AY26</f>
        <v>105</v>
      </c>
      <c r="BE31" s="77" t="s">
        <v>150</v>
      </c>
      <c r="BF31" s="72"/>
      <c r="BG31" s="140">
        <f>BG32+BG33</f>
        <v>95</v>
      </c>
      <c r="BH31" s="77" t="s">
        <v>134</v>
      </c>
      <c r="BI31" s="72"/>
      <c r="BJ31" s="135">
        <f>BG26</f>
        <v>105</v>
      </c>
      <c r="BM31" s="77" t="s">
        <v>150</v>
      </c>
      <c r="BN31" s="72"/>
      <c r="BO31" s="140">
        <f>BO32+BO33</f>
        <v>134</v>
      </c>
      <c r="BP31" s="77" t="s">
        <v>134</v>
      </c>
      <c r="BQ31" s="72"/>
      <c r="BR31" s="135">
        <f>BO26</f>
        <v>144</v>
      </c>
    </row>
    <row r="32" spans="1:70" x14ac:dyDescent="0.2">
      <c r="A32" s="142" t="s">
        <v>137</v>
      </c>
      <c r="B32" s="72"/>
      <c r="C32" s="126">
        <v>0</v>
      </c>
      <c r="D32" s="77"/>
      <c r="E32" s="72"/>
      <c r="F32" s="135"/>
      <c r="G32" s="51"/>
      <c r="H32" s="51"/>
      <c r="I32" s="142" t="s">
        <v>137</v>
      </c>
      <c r="J32" s="72"/>
      <c r="K32" s="126">
        <v>45</v>
      </c>
      <c r="L32" s="77"/>
      <c r="M32" s="72"/>
      <c r="N32" s="135"/>
      <c r="O32" s="170"/>
      <c r="P32" s="170"/>
      <c r="Q32" s="142" t="s">
        <v>137</v>
      </c>
      <c r="R32" s="72"/>
      <c r="S32" s="126">
        <v>45</v>
      </c>
      <c r="T32" s="77"/>
      <c r="U32" s="72"/>
      <c r="V32" s="135"/>
      <c r="W32" s="170"/>
      <c r="X32" s="170"/>
      <c r="Y32" s="142" t="s">
        <v>137</v>
      </c>
      <c r="Z32" s="72"/>
      <c r="AA32" s="126">
        <v>45</v>
      </c>
      <c r="AB32" s="77"/>
      <c r="AC32" s="72"/>
      <c r="AD32" s="135"/>
      <c r="AE32" s="92"/>
      <c r="AF32" s="104"/>
      <c r="AG32" s="142" t="s">
        <v>137</v>
      </c>
      <c r="AH32" s="72"/>
      <c r="AI32" s="126">
        <v>95</v>
      </c>
      <c r="AJ32" s="77"/>
      <c r="AK32" s="72"/>
      <c r="AL32" s="135"/>
      <c r="AM32" s="51"/>
      <c r="AO32" s="142" t="s">
        <v>137</v>
      </c>
      <c r="AP32" s="72"/>
      <c r="AQ32" s="126">
        <v>134</v>
      </c>
      <c r="AR32" s="77"/>
      <c r="AS32" s="72"/>
      <c r="AT32" s="135"/>
      <c r="AW32" s="142" t="s">
        <v>137</v>
      </c>
      <c r="AX32" s="72"/>
      <c r="AY32" s="126">
        <v>45</v>
      </c>
      <c r="AZ32" s="77"/>
      <c r="BA32" s="72"/>
      <c r="BB32" s="135"/>
      <c r="BE32" s="142" t="s">
        <v>137</v>
      </c>
      <c r="BF32" s="72"/>
      <c r="BG32" s="126">
        <v>95</v>
      </c>
      <c r="BH32" s="77"/>
      <c r="BI32" s="72"/>
      <c r="BJ32" s="135"/>
      <c r="BM32" s="142" t="s">
        <v>137</v>
      </c>
      <c r="BN32" s="72"/>
      <c r="BO32" s="126">
        <v>84</v>
      </c>
      <c r="BP32" s="77"/>
      <c r="BQ32" s="72"/>
      <c r="BR32" s="135"/>
    </row>
    <row r="33" spans="1:70" x14ac:dyDescent="0.2">
      <c r="A33" s="142" t="s">
        <v>138</v>
      </c>
      <c r="B33" s="72"/>
      <c r="C33" s="126">
        <v>0</v>
      </c>
      <c r="D33" s="77"/>
      <c r="E33" s="72"/>
      <c r="F33" s="135"/>
      <c r="G33" s="51"/>
      <c r="H33" s="51"/>
      <c r="I33" s="142" t="s">
        <v>138</v>
      </c>
      <c r="J33" s="72"/>
      <c r="K33" s="126">
        <v>0</v>
      </c>
      <c r="L33" s="77"/>
      <c r="M33" s="72"/>
      <c r="N33" s="135"/>
      <c r="O33" s="170"/>
      <c r="P33" s="170"/>
      <c r="Q33" s="142" t="s">
        <v>138</v>
      </c>
      <c r="R33" s="72"/>
      <c r="S33" s="126">
        <v>50</v>
      </c>
      <c r="T33" s="77"/>
      <c r="U33" s="72"/>
      <c r="V33" s="135"/>
      <c r="W33" s="170"/>
      <c r="X33" s="170"/>
      <c r="Y33" s="142" t="s">
        <v>138</v>
      </c>
      <c r="Z33" s="72"/>
      <c r="AA33" s="126">
        <v>0</v>
      </c>
      <c r="AB33" s="77"/>
      <c r="AC33" s="72"/>
      <c r="AD33" s="135"/>
      <c r="AE33" s="92"/>
      <c r="AF33" s="104"/>
      <c r="AG33" s="142" t="s">
        <v>138</v>
      </c>
      <c r="AH33" s="72"/>
      <c r="AI33" s="126">
        <v>0</v>
      </c>
      <c r="AJ33" s="77"/>
      <c r="AK33" s="72"/>
      <c r="AL33" s="135"/>
      <c r="AM33" s="51"/>
      <c r="AO33" s="142" t="s">
        <v>138</v>
      </c>
      <c r="AP33" s="72"/>
      <c r="AQ33" s="126">
        <v>0</v>
      </c>
      <c r="AR33" s="77"/>
      <c r="AS33" s="72"/>
      <c r="AT33" s="135"/>
      <c r="AW33" s="142" t="s">
        <v>138</v>
      </c>
      <c r="AX33" s="72"/>
      <c r="AY33" s="126">
        <v>50</v>
      </c>
      <c r="AZ33" s="77"/>
      <c r="BA33" s="72"/>
      <c r="BB33" s="135"/>
      <c r="BE33" s="142" t="s">
        <v>138</v>
      </c>
      <c r="BF33" s="72"/>
      <c r="BG33" s="126">
        <v>0</v>
      </c>
      <c r="BH33" s="77"/>
      <c r="BI33" s="72"/>
      <c r="BJ33" s="135"/>
      <c r="BM33" s="142" t="s">
        <v>138</v>
      </c>
      <c r="BN33" s="72"/>
      <c r="BO33" s="126">
        <v>50</v>
      </c>
      <c r="BP33" s="77"/>
      <c r="BQ33" s="72"/>
      <c r="BR33" s="135"/>
    </row>
    <row r="34" spans="1:70" x14ac:dyDescent="0.2">
      <c r="A34" s="190" t="s">
        <v>133</v>
      </c>
      <c r="B34" s="182"/>
      <c r="C34" s="141">
        <f>C23*-1</f>
        <v>0</v>
      </c>
      <c r="D34" s="72"/>
      <c r="E34" s="72"/>
      <c r="F34" s="129"/>
      <c r="G34" s="51"/>
      <c r="H34" s="51"/>
      <c r="I34" s="190" t="s">
        <v>133</v>
      </c>
      <c r="J34" s="204"/>
      <c r="K34" s="141">
        <f>K23*-1</f>
        <v>-25</v>
      </c>
      <c r="L34" s="72"/>
      <c r="M34" s="72"/>
      <c r="N34" s="129"/>
      <c r="O34" s="161"/>
      <c r="P34" s="161"/>
      <c r="Q34" s="190" t="s">
        <v>133</v>
      </c>
      <c r="R34" s="204"/>
      <c r="S34" s="141">
        <f>S23*-1</f>
        <v>-25</v>
      </c>
      <c r="T34" s="72"/>
      <c r="U34" s="72"/>
      <c r="V34" s="129"/>
      <c r="W34" s="161"/>
      <c r="X34" s="161"/>
      <c r="Y34" s="190" t="s">
        <v>133</v>
      </c>
      <c r="Z34" s="208"/>
      <c r="AA34" s="141">
        <f>AA23*-1</f>
        <v>-25</v>
      </c>
      <c r="AB34" s="72"/>
      <c r="AC34" s="72"/>
      <c r="AD34" s="129"/>
      <c r="AE34" s="86"/>
      <c r="AF34" s="51"/>
      <c r="AG34" s="190" t="s">
        <v>133</v>
      </c>
      <c r="AH34" s="182"/>
      <c r="AI34" s="141">
        <f>AI23*-1</f>
        <v>-25</v>
      </c>
      <c r="AJ34" s="72"/>
      <c r="AK34" s="72"/>
      <c r="AL34" s="129"/>
      <c r="AM34" s="51"/>
      <c r="AO34" s="190" t="s">
        <v>133</v>
      </c>
      <c r="AP34" s="182"/>
      <c r="AQ34" s="141">
        <f>AQ23*-1</f>
        <v>-25</v>
      </c>
      <c r="AR34" s="72"/>
      <c r="AS34" s="72"/>
      <c r="AT34" s="129"/>
      <c r="AW34" s="190" t="s">
        <v>133</v>
      </c>
      <c r="AX34" s="182"/>
      <c r="AY34" s="141">
        <f>AY23*-1</f>
        <v>-25</v>
      </c>
      <c r="AZ34" s="72"/>
      <c r="BA34" s="72"/>
      <c r="BB34" s="129"/>
      <c r="BE34" s="190" t="s">
        <v>133</v>
      </c>
      <c r="BF34" s="200"/>
      <c r="BG34" s="141">
        <f>BG23*-1</f>
        <v>-25</v>
      </c>
      <c r="BH34" s="72"/>
      <c r="BI34" s="72"/>
      <c r="BJ34" s="129"/>
      <c r="BM34" s="190" t="s">
        <v>133</v>
      </c>
      <c r="BN34" s="206"/>
      <c r="BO34" s="141">
        <f>BO23*-1</f>
        <v>-25</v>
      </c>
      <c r="BP34" s="72"/>
      <c r="BQ34" s="72"/>
      <c r="BR34" s="129"/>
    </row>
    <row r="35" spans="1:70" x14ac:dyDescent="0.2">
      <c r="A35" s="194"/>
      <c r="B35" s="108"/>
      <c r="C35" s="126"/>
      <c r="D35" s="72"/>
      <c r="E35" s="72"/>
      <c r="F35" s="129"/>
      <c r="G35" s="51"/>
      <c r="H35" s="51"/>
      <c r="I35" s="194"/>
      <c r="J35" s="108"/>
      <c r="K35" s="126"/>
      <c r="L35" s="72"/>
      <c r="M35" s="72"/>
      <c r="N35" s="129"/>
      <c r="O35" s="161"/>
      <c r="P35" s="161"/>
      <c r="Q35" s="194"/>
      <c r="R35" s="108"/>
      <c r="S35" s="126"/>
      <c r="T35" s="72"/>
      <c r="U35" s="72"/>
      <c r="V35" s="129"/>
      <c r="W35" s="161"/>
      <c r="X35" s="161"/>
      <c r="Y35" s="194"/>
      <c r="Z35" s="108"/>
      <c r="AA35" s="126"/>
      <c r="AB35" s="72"/>
      <c r="AC35" s="72"/>
      <c r="AD35" s="129"/>
      <c r="AE35" s="86"/>
      <c r="AF35" s="51"/>
      <c r="AG35" s="194"/>
      <c r="AH35" s="108"/>
      <c r="AI35" s="126"/>
      <c r="AJ35" s="72"/>
      <c r="AK35" s="72"/>
      <c r="AL35" s="129"/>
      <c r="AM35" s="102"/>
      <c r="AO35" s="194"/>
      <c r="AP35" s="108"/>
      <c r="AQ35" s="126"/>
      <c r="AR35" s="72"/>
      <c r="AS35" s="72"/>
      <c r="AT35" s="129"/>
      <c r="AW35" s="194"/>
      <c r="AX35" s="108"/>
      <c r="AY35" s="126"/>
      <c r="AZ35" s="72"/>
      <c r="BA35" s="72"/>
      <c r="BB35" s="129"/>
      <c r="BE35" s="194"/>
      <c r="BF35" s="108"/>
      <c r="BG35" s="126"/>
      <c r="BH35" s="72"/>
      <c r="BI35" s="72"/>
      <c r="BJ35" s="129"/>
      <c r="BM35" s="194"/>
      <c r="BN35" s="108"/>
      <c r="BO35" s="126"/>
      <c r="BP35" s="72"/>
      <c r="BQ35" s="72"/>
      <c r="BR35" s="129"/>
    </row>
    <row r="36" spans="1:70" x14ac:dyDescent="0.2">
      <c r="A36" s="71" t="s">
        <v>140</v>
      </c>
      <c r="B36" s="108"/>
      <c r="C36" s="141">
        <f>F36-C31-C34</f>
        <v>35</v>
      </c>
      <c r="D36" s="71" t="s">
        <v>135</v>
      </c>
      <c r="E36" s="72"/>
      <c r="F36" s="135">
        <f>F31</f>
        <v>35</v>
      </c>
      <c r="G36" s="51"/>
      <c r="H36" s="51"/>
      <c r="I36" s="71" t="s">
        <v>140</v>
      </c>
      <c r="J36" s="108"/>
      <c r="K36" s="141">
        <f>N36-K31-K34</f>
        <v>35</v>
      </c>
      <c r="L36" s="71" t="s">
        <v>135</v>
      </c>
      <c r="M36" s="72"/>
      <c r="N36" s="135">
        <f>N31</f>
        <v>55</v>
      </c>
      <c r="O36" s="170"/>
      <c r="P36" s="170"/>
      <c r="Q36" s="71" t="s">
        <v>140</v>
      </c>
      <c r="R36" s="108"/>
      <c r="S36" s="141">
        <f>V36-S31-S34</f>
        <v>35</v>
      </c>
      <c r="T36" s="71" t="s">
        <v>135</v>
      </c>
      <c r="U36" s="72"/>
      <c r="V36" s="135">
        <f>V31</f>
        <v>105</v>
      </c>
      <c r="W36" s="170"/>
      <c r="X36" s="170"/>
      <c r="Y36" s="71" t="s">
        <v>140</v>
      </c>
      <c r="Z36" s="108"/>
      <c r="AA36" s="141">
        <f>AD36-AA31-AA34</f>
        <v>35</v>
      </c>
      <c r="AB36" s="71" t="s">
        <v>135</v>
      </c>
      <c r="AC36" s="72"/>
      <c r="AD36" s="135">
        <f>AD31</f>
        <v>55</v>
      </c>
      <c r="AE36" s="86"/>
      <c r="AF36" s="51"/>
      <c r="AG36" s="71" t="s">
        <v>140</v>
      </c>
      <c r="AH36" s="108"/>
      <c r="AI36" s="141">
        <f>AL36-AI31-AI34</f>
        <v>35</v>
      </c>
      <c r="AJ36" s="71" t="s">
        <v>135</v>
      </c>
      <c r="AK36" s="72"/>
      <c r="AL36" s="135">
        <f>AL31</f>
        <v>105</v>
      </c>
      <c r="AM36" s="102"/>
      <c r="AO36" s="71" t="s">
        <v>140</v>
      </c>
      <c r="AP36" s="108"/>
      <c r="AQ36" s="141">
        <f>AT36-AQ31-AQ34</f>
        <v>35</v>
      </c>
      <c r="AR36" s="71" t="s">
        <v>135</v>
      </c>
      <c r="AS36" s="72"/>
      <c r="AT36" s="135">
        <f>AT31</f>
        <v>144</v>
      </c>
      <c r="AW36" s="71" t="s">
        <v>140</v>
      </c>
      <c r="AX36" s="108"/>
      <c r="AY36" s="141">
        <f>BB36-AY31-AY34</f>
        <v>35</v>
      </c>
      <c r="AZ36" s="71" t="s">
        <v>135</v>
      </c>
      <c r="BA36" s="72"/>
      <c r="BB36" s="135">
        <f>BB31</f>
        <v>105</v>
      </c>
      <c r="BE36" s="71" t="s">
        <v>140</v>
      </c>
      <c r="BF36" s="108"/>
      <c r="BG36" s="141">
        <f>BJ36-BG31-BG34</f>
        <v>35</v>
      </c>
      <c r="BH36" s="71" t="s">
        <v>135</v>
      </c>
      <c r="BI36" s="72"/>
      <c r="BJ36" s="135">
        <f>BJ31</f>
        <v>105</v>
      </c>
      <c r="BM36" s="71" t="s">
        <v>140</v>
      </c>
      <c r="BN36" s="108"/>
      <c r="BO36" s="141">
        <f>BR36-BO31-BO34</f>
        <v>35</v>
      </c>
      <c r="BP36" s="71" t="s">
        <v>135</v>
      </c>
      <c r="BQ36" s="72"/>
      <c r="BR36" s="135">
        <f>BR31</f>
        <v>144</v>
      </c>
    </row>
    <row r="37" spans="1:70" x14ac:dyDescent="0.2">
      <c r="A37" s="71"/>
      <c r="B37" s="108"/>
      <c r="C37" s="125"/>
      <c r="D37" s="71"/>
      <c r="E37" s="72"/>
      <c r="F37" s="135"/>
      <c r="G37" s="51"/>
      <c r="H37" s="51"/>
      <c r="I37" s="71"/>
      <c r="J37" s="108"/>
      <c r="K37" s="125"/>
      <c r="L37" s="71"/>
      <c r="M37" s="72"/>
      <c r="N37" s="135"/>
      <c r="O37" s="170"/>
      <c r="P37" s="170"/>
      <c r="Q37" s="71"/>
      <c r="R37" s="108"/>
      <c r="S37" s="125"/>
      <c r="T37" s="71"/>
      <c r="U37" s="72"/>
      <c r="V37" s="135"/>
      <c r="W37" s="170"/>
      <c r="X37" s="170"/>
      <c r="Y37" s="71"/>
      <c r="Z37" s="108"/>
      <c r="AA37" s="125"/>
      <c r="AB37" s="71"/>
      <c r="AC37" s="72"/>
      <c r="AD37" s="135"/>
      <c r="AE37" s="86"/>
      <c r="AF37" s="51"/>
      <c r="AG37" s="71"/>
      <c r="AH37" s="108"/>
      <c r="AI37" s="125"/>
      <c r="AJ37" s="71"/>
      <c r="AK37" s="72"/>
      <c r="AL37" s="135"/>
      <c r="AM37" s="102"/>
      <c r="AO37" s="71"/>
      <c r="AP37" s="108"/>
      <c r="AQ37" s="125"/>
      <c r="AR37" s="71"/>
      <c r="AS37" s="72"/>
      <c r="AT37" s="135"/>
      <c r="AW37" s="71"/>
      <c r="AX37" s="108"/>
      <c r="AY37" s="125"/>
      <c r="AZ37" s="71"/>
      <c r="BA37" s="72"/>
      <c r="BB37" s="135"/>
      <c r="BE37" s="71"/>
      <c r="BF37" s="108"/>
      <c r="BG37" s="125"/>
      <c r="BH37" s="71"/>
      <c r="BI37" s="72"/>
      <c r="BJ37" s="135"/>
      <c r="BM37" s="71"/>
      <c r="BN37" s="108"/>
      <c r="BO37" s="125"/>
      <c r="BP37" s="71"/>
      <c r="BQ37" s="72"/>
      <c r="BR37" s="135"/>
    </row>
    <row r="38" spans="1:70" x14ac:dyDescent="0.2">
      <c r="A38" s="71"/>
      <c r="B38" s="108"/>
      <c r="C38" s="125"/>
      <c r="D38" s="71"/>
      <c r="E38" s="72"/>
      <c r="F38" s="135"/>
      <c r="G38" s="51"/>
      <c r="H38" s="51"/>
      <c r="I38" s="71"/>
      <c r="J38" s="108"/>
      <c r="K38" s="125"/>
      <c r="L38" s="71"/>
      <c r="M38" s="72"/>
      <c r="N38" s="135"/>
      <c r="O38" s="170"/>
      <c r="P38" s="170"/>
      <c r="Q38" s="71"/>
      <c r="R38" s="108"/>
      <c r="S38" s="125"/>
      <c r="T38" s="71"/>
      <c r="U38" s="72"/>
      <c r="V38" s="135"/>
      <c r="W38" s="170"/>
      <c r="X38" s="170"/>
      <c r="Y38" s="71"/>
      <c r="Z38" s="108"/>
      <c r="AA38" s="125"/>
      <c r="AB38" s="71"/>
      <c r="AC38" s="72"/>
      <c r="AD38" s="135"/>
      <c r="AE38" s="86"/>
      <c r="AF38" s="51"/>
      <c r="AG38" s="71"/>
      <c r="AH38" s="108"/>
      <c r="AI38" s="125"/>
      <c r="AJ38" s="71"/>
      <c r="AK38" s="72"/>
      <c r="AL38" s="135"/>
      <c r="AM38" s="102"/>
      <c r="AO38" s="71"/>
      <c r="AP38" s="108"/>
      <c r="AQ38" s="125"/>
      <c r="AR38" s="71"/>
      <c r="AS38" s="72"/>
      <c r="AT38" s="135"/>
      <c r="AW38" s="71"/>
      <c r="AX38" s="108"/>
      <c r="AY38" s="125"/>
      <c r="AZ38" s="71"/>
      <c r="BA38" s="72"/>
      <c r="BB38" s="135"/>
      <c r="BE38" s="71"/>
      <c r="BF38" s="108"/>
      <c r="BG38" s="125"/>
      <c r="BH38" s="71"/>
      <c r="BI38" s="72"/>
      <c r="BJ38" s="135"/>
      <c r="BM38" s="71"/>
      <c r="BN38" s="108"/>
      <c r="BO38" s="125"/>
      <c r="BP38" s="71"/>
      <c r="BQ38" s="72"/>
      <c r="BR38" s="135"/>
    </row>
    <row r="39" spans="1:70" x14ac:dyDescent="0.2">
      <c r="A39" s="229" t="s">
        <v>139</v>
      </c>
      <c r="B39" s="229"/>
      <c r="C39" s="229"/>
      <c r="D39" s="229"/>
      <c r="E39" s="229"/>
      <c r="F39" s="229"/>
      <c r="G39" s="51"/>
      <c r="H39" s="51"/>
      <c r="I39" s="229" t="s">
        <v>139</v>
      </c>
      <c r="J39" s="229"/>
      <c r="K39" s="229"/>
      <c r="L39" s="229"/>
      <c r="M39" s="229"/>
      <c r="N39" s="229"/>
      <c r="O39" s="96"/>
      <c r="P39" s="96"/>
      <c r="Q39" s="229" t="s">
        <v>139</v>
      </c>
      <c r="R39" s="229"/>
      <c r="S39" s="229"/>
      <c r="T39" s="229"/>
      <c r="U39" s="229"/>
      <c r="V39" s="229"/>
      <c r="W39" s="96"/>
      <c r="X39" s="96"/>
      <c r="Y39" s="229" t="s">
        <v>139</v>
      </c>
      <c r="Z39" s="229"/>
      <c r="AA39" s="229"/>
      <c r="AB39" s="229"/>
      <c r="AC39" s="229"/>
      <c r="AD39" s="229"/>
      <c r="AE39" s="86"/>
      <c r="AF39" s="51"/>
      <c r="AG39" s="229" t="s">
        <v>139</v>
      </c>
      <c r="AH39" s="229"/>
      <c r="AI39" s="229"/>
      <c r="AJ39" s="229"/>
      <c r="AK39" s="229"/>
      <c r="AL39" s="229"/>
      <c r="AM39" s="102"/>
      <c r="AO39" s="229" t="s">
        <v>139</v>
      </c>
      <c r="AP39" s="229"/>
      <c r="AQ39" s="229"/>
      <c r="AR39" s="229"/>
      <c r="AS39" s="229"/>
      <c r="AT39" s="229"/>
      <c r="AW39" s="229" t="s">
        <v>139</v>
      </c>
      <c r="AX39" s="229"/>
      <c r="AY39" s="229"/>
      <c r="AZ39" s="229"/>
      <c r="BA39" s="229"/>
      <c r="BB39" s="229"/>
      <c r="BE39" s="229" t="s">
        <v>139</v>
      </c>
      <c r="BF39" s="229"/>
      <c r="BG39" s="229"/>
      <c r="BH39" s="229"/>
      <c r="BI39" s="229"/>
      <c r="BJ39" s="229"/>
      <c r="BM39" s="229" t="s">
        <v>139</v>
      </c>
      <c r="BN39" s="229"/>
      <c r="BO39" s="229"/>
      <c r="BP39" s="229"/>
      <c r="BQ39" s="229"/>
      <c r="BR39" s="229"/>
    </row>
    <row r="40" spans="1:70" x14ac:dyDescent="0.2">
      <c r="A40" s="230" t="s">
        <v>141</v>
      </c>
      <c r="B40" s="230"/>
      <c r="C40" s="231"/>
      <c r="D40" s="232" t="s">
        <v>142</v>
      </c>
      <c r="E40" s="230"/>
      <c r="F40" s="230"/>
      <c r="G40" s="51"/>
      <c r="H40" s="51"/>
      <c r="I40" s="230" t="s">
        <v>141</v>
      </c>
      <c r="J40" s="230"/>
      <c r="K40" s="231"/>
      <c r="L40" s="232" t="s">
        <v>142</v>
      </c>
      <c r="M40" s="230"/>
      <c r="N40" s="230"/>
      <c r="O40" s="167"/>
      <c r="P40" s="167"/>
      <c r="Q40" s="230" t="s">
        <v>141</v>
      </c>
      <c r="R40" s="230"/>
      <c r="S40" s="231"/>
      <c r="T40" s="232" t="s">
        <v>142</v>
      </c>
      <c r="U40" s="230"/>
      <c r="V40" s="230"/>
      <c r="W40" s="167"/>
      <c r="X40" s="167"/>
      <c r="Y40" s="230" t="s">
        <v>141</v>
      </c>
      <c r="Z40" s="230"/>
      <c r="AA40" s="231"/>
      <c r="AB40" s="232" t="s">
        <v>142</v>
      </c>
      <c r="AC40" s="230"/>
      <c r="AD40" s="230"/>
      <c r="AE40" s="86"/>
      <c r="AF40" s="51"/>
      <c r="AG40" s="230" t="s">
        <v>141</v>
      </c>
      <c r="AH40" s="230"/>
      <c r="AI40" s="231"/>
      <c r="AJ40" s="232" t="s">
        <v>142</v>
      </c>
      <c r="AK40" s="230"/>
      <c r="AL40" s="230"/>
      <c r="AM40" s="102"/>
      <c r="AO40" s="230" t="s">
        <v>141</v>
      </c>
      <c r="AP40" s="230"/>
      <c r="AQ40" s="231"/>
      <c r="AR40" s="232" t="s">
        <v>142</v>
      </c>
      <c r="AS40" s="230"/>
      <c r="AT40" s="230"/>
      <c r="AW40" s="230" t="s">
        <v>141</v>
      </c>
      <c r="AX40" s="230"/>
      <c r="AY40" s="231"/>
      <c r="AZ40" s="232" t="s">
        <v>142</v>
      </c>
      <c r="BA40" s="230"/>
      <c r="BB40" s="230"/>
      <c r="BE40" s="230" t="s">
        <v>141</v>
      </c>
      <c r="BF40" s="230"/>
      <c r="BG40" s="231"/>
      <c r="BH40" s="232" t="s">
        <v>142</v>
      </c>
      <c r="BI40" s="230"/>
      <c r="BJ40" s="230"/>
      <c r="BM40" s="230" t="s">
        <v>141</v>
      </c>
      <c r="BN40" s="230"/>
      <c r="BO40" s="231"/>
      <c r="BP40" s="232" t="s">
        <v>142</v>
      </c>
      <c r="BQ40" s="230"/>
      <c r="BR40" s="230"/>
    </row>
    <row r="41" spans="1:70" x14ac:dyDescent="0.2">
      <c r="A41" s="77" t="s">
        <v>144</v>
      </c>
      <c r="B41" s="72"/>
      <c r="C41" s="140">
        <v>35</v>
      </c>
      <c r="D41" s="77" t="s">
        <v>140</v>
      </c>
      <c r="E41" s="72"/>
      <c r="F41" s="135">
        <f>C36</f>
        <v>35</v>
      </c>
      <c r="G41" s="51"/>
      <c r="H41" s="51"/>
      <c r="I41" s="77" t="s">
        <v>144</v>
      </c>
      <c r="J41" s="72"/>
      <c r="K41" s="140">
        <v>35</v>
      </c>
      <c r="L41" s="77" t="s">
        <v>140</v>
      </c>
      <c r="M41" s="72"/>
      <c r="N41" s="135">
        <f>K36</f>
        <v>35</v>
      </c>
      <c r="O41" s="170"/>
      <c r="P41" s="170"/>
      <c r="Q41" s="77" t="s">
        <v>144</v>
      </c>
      <c r="R41" s="72"/>
      <c r="S41" s="140">
        <v>35</v>
      </c>
      <c r="T41" s="77" t="s">
        <v>140</v>
      </c>
      <c r="U41" s="72"/>
      <c r="V41" s="135">
        <f>S36</f>
        <v>35</v>
      </c>
      <c r="W41" s="170"/>
      <c r="X41" s="170"/>
      <c r="Y41" s="77" t="s">
        <v>144</v>
      </c>
      <c r="Z41" s="72"/>
      <c r="AA41" s="140">
        <v>35</v>
      </c>
      <c r="AB41" s="77" t="s">
        <v>140</v>
      </c>
      <c r="AC41" s="72"/>
      <c r="AD41" s="135">
        <f>AA36</f>
        <v>35</v>
      </c>
      <c r="AE41" s="86"/>
      <c r="AF41" s="51"/>
      <c r="AG41" s="77" t="s">
        <v>144</v>
      </c>
      <c r="AH41" s="72"/>
      <c r="AI41" s="140">
        <v>35</v>
      </c>
      <c r="AJ41" s="77" t="s">
        <v>140</v>
      </c>
      <c r="AK41" s="72"/>
      <c r="AL41" s="135">
        <f>AI36</f>
        <v>35</v>
      </c>
      <c r="AM41" s="102"/>
      <c r="AO41" s="77" t="s">
        <v>144</v>
      </c>
      <c r="AP41" s="72"/>
      <c r="AQ41" s="140">
        <v>35</v>
      </c>
      <c r="AR41" s="77" t="s">
        <v>140</v>
      </c>
      <c r="AS41" s="72"/>
      <c r="AT41" s="135">
        <f>AQ36</f>
        <v>35</v>
      </c>
      <c r="AW41" s="77" t="s">
        <v>144</v>
      </c>
      <c r="AX41" s="72"/>
      <c r="AY41" s="140">
        <v>35</v>
      </c>
      <c r="AZ41" s="77" t="s">
        <v>140</v>
      </c>
      <c r="BA41" s="72"/>
      <c r="BB41" s="135">
        <f>AY36</f>
        <v>35</v>
      </c>
      <c r="BE41" s="77" t="s">
        <v>144</v>
      </c>
      <c r="BF41" s="72"/>
      <c r="BG41" s="140">
        <v>35</v>
      </c>
      <c r="BH41" s="77" t="s">
        <v>140</v>
      </c>
      <c r="BI41" s="72"/>
      <c r="BJ41" s="135">
        <f>BG36</f>
        <v>35</v>
      </c>
      <c r="BM41" s="77" t="s">
        <v>144</v>
      </c>
      <c r="BN41" s="72"/>
      <c r="BO41" s="140">
        <v>35</v>
      </c>
      <c r="BP41" s="77" t="s">
        <v>140</v>
      </c>
      <c r="BQ41" s="72"/>
      <c r="BR41" s="135">
        <f>BO36</f>
        <v>35</v>
      </c>
    </row>
    <row r="42" spans="1:70" x14ac:dyDescent="0.2">
      <c r="A42" s="108"/>
      <c r="B42" s="79"/>
      <c r="C42" s="137"/>
      <c r="D42" s="108"/>
      <c r="E42" s="108"/>
      <c r="F42" s="134"/>
      <c r="G42" s="51"/>
      <c r="H42" s="51"/>
      <c r="I42" s="108"/>
      <c r="J42" s="79"/>
      <c r="K42" s="137"/>
      <c r="L42" s="108"/>
      <c r="M42" s="108"/>
      <c r="N42" s="134"/>
      <c r="O42" s="171"/>
      <c r="P42" s="171"/>
      <c r="Q42" s="108"/>
      <c r="R42" s="79"/>
      <c r="S42" s="137"/>
      <c r="T42" s="108"/>
      <c r="U42" s="108"/>
      <c r="V42" s="134"/>
      <c r="W42" s="171"/>
      <c r="X42" s="171"/>
      <c r="Y42" s="108"/>
      <c r="Z42" s="79"/>
      <c r="AA42" s="137"/>
      <c r="AB42" s="108"/>
      <c r="AC42" s="108"/>
      <c r="AD42" s="134"/>
      <c r="AE42" s="86"/>
      <c r="AF42" s="51"/>
      <c r="AG42" s="108"/>
      <c r="AH42" s="79"/>
      <c r="AI42" s="137"/>
      <c r="AJ42" s="108"/>
      <c r="AK42" s="108"/>
      <c r="AL42" s="134"/>
      <c r="AM42" s="106"/>
      <c r="AO42" s="108"/>
      <c r="AP42" s="79"/>
      <c r="AQ42" s="137"/>
      <c r="AR42" s="108"/>
      <c r="AS42" s="108"/>
      <c r="AT42" s="134"/>
      <c r="AW42" s="108"/>
      <c r="AX42" s="79"/>
      <c r="AY42" s="137"/>
      <c r="AZ42" s="108"/>
      <c r="BA42" s="108"/>
      <c r="BB42" s="134"/>
      <c r="BE42" s="108"/>
      <c r="BF42" s="79"/>
      <c r="BG42" s="137"/>
      <c r="BH42" s="108"/>
      <c r="BI42" s="108"/>
      <c r="BJ42" s="134"/>
      <c r="BM42" s="108"/>
      <c r="BN42" s="79"/>
      <c r="BO42" s="137"/>
      <c r="BP42" s="108"/>
      <c r="BQ42" s="108"/>
      <c r="BR42" s="134"/>
    </row>
    <row r="43" spans="1:70" x14ac:dyDescent="0.2">
      <c r="A43" s="108"/>
      <c r="B43" s="79"/>
      <c r="C43" s="138"/>
      <c r="D43" s="108"/>
      <c r="E43" s="108"/>
      <c r="F43" s="134"/>
      <c r="G43" s="51"/>
      <c r="H43" s="51"/>
      <c r="I43" s="108"/>
      <c r="J43" s="79"/>
      <c r="K43" s="138"/>
      <c r="L43" s="108"/>
      <c r="M43" s="108"/>
      <c r="N43" s="134"/>
      <c r="O43" s="171"/>
      <c r="P43" s="171"/>
      <c r="Q43" s="108"/>
      <c r="R43" s="79"/>
      <c r="S43" s="138"/>
      <c r="T43" s="108"/>
      <c r="U43" s="108"/>
      <c r="V43" s="134"/>
      <c r="W43" s="171"/>
      <c r="X43" s="171"/>
      <c r="Y43" s="108"/>
      <c r="Z43" s="79"/>
      <c r="AA43" s="138"/>
      <c r="AB43" s="108"/>
      <c r="AC43" s="108"/>
      <c r="AD43" s="134"/>
      <c r="AE43" s="86"/>
      <c r="AF43" s="51"/>
      <c r="AG43" s="108"/>
      <c r="AH43" s="79"/>
      <c r="AI43" s="138"/>
      <c r="AJ43" s="108"/>
      <c r="AK43" s="108"/>
      <c r="AL43" s="134"/>
      <c r="AM43" s="106"/>
      <c r="AO43" s="108"/>
      <c r="AP43" s="79"/>
      <c r="AQ43" s="138"/>
      <c r="AR43" s="108"/>
      <c r="AS43" s="108"/>
      <c r="AT43" s="134"/>
      <c r="AW43" s="108"/>
      <c r="AX43" s="79"/>
      <c r="AY43" s="138"/>
      <c r="AZ43" s="108"/>
      <c r="BA43" s="108"/>
      <c r="BB43" s="134"/>
      <c r="BE43" s="108"/>
      <c r="BF43" s="79"/>
      <c r="BG43" s="138"/>
      <c r="BH43" s="108"/>
      <c r="BI43" s="108"/>
      <c r="BJ43" s="134"/>
      <c r="BM43" s="108"/>
      <c r="BN43" s="79"/>
      <c r="BO43" s="138"/>
      <c r="BP43" s="108"/>
      <c r="BQ43" s="108"/>
      <c r="BR43" s="134"/>
    </row>
    <row r="44" spans="1:70" x14ac:dyDescent="0.2">
      <c r="A44" s="79"/>
      <c r="B44" s="79"/>
      <c r="C44" s="138"/>
      <c r="D44" s="108"/>
      <c r="E44" s="108"/>
      <c r="F44" s="134"/>
      <c r="G44" s="51"/>
      <c r="H44" s="51"/>
      <c r="I44" s="79"/>
      <c r="J44" s="79"/>
      <c r="K44" s="138"/>
      <c r="L44" s="108"/>
      <c r="M44" s="108"/>
      <c r="N44" s="134"/>
      <c r="O44" s="171"/>
      <c r="P44" s="171"/>
      <c r="Q44" s="79"/>
      <c r="R44" s="79"/>
      <c r="S44" s="138"/>
      <c r="T44" s="108"/>
      <c r="U44" s="108"/>
      <c r="V44" s="134"/>
      <c r="W44" s="171"/>
      <c r="X44" s="171"/>
      <c r="Y44" s="79"/>
      <c r="Z44" s="79"/>
      <c r="AA44" s="138"/>
      <c r="AB44" s="108"/>
      <c r="AC44" s="108"/>
      <c r="AD44" s="134"/>
      <c r="AE44" s="86"/>
      <c r="AF44" s="51"/>
      <c r="AG44" s="79"/>
      <c r="AH44" s="79"/>
      <c r="AI44" s="138"/>
      <c r="AJ44" s="108"/>
      <c r="AK44" s="108"/>
      <c r="AL44" s="134"/>
      <c r="AM44" s="104"/>
      <c r="AO44" s="79"/>
      <c r="AP44" s="79"/>
      <c r="AQ44" s="138"/>
      <c r="AR44" s="108"/>
      <c r="AS44" s="108"/>
      <c r="AT44" s="134"/>
      <c r="AW44" s="79"/>
      <c r="AX44" s="79"/>
      <c r="AY44" s="138"/>
      <c r="AZ44" s="108"/>
      <c r="BA44" s="108"/>
      <c r="BB44" s="134"/>
      <c r="BE44" s="79"/>
      <c r="BF44" s="79"/>
      <c r="BG44" s="138"/>
      <c r="BH44" s="108"/>
      <c r="BI44" s="108"/>
      <c r="BJ44" s="134"/>
      <c r="BM44" s="79"/>
      <c r="BN44" s="79"/>
      <c r="BO44" s="138"/>
      <c r="BP44" s="108"/>
      <c r="BQ44" s="108"/>
      <c r="BR44" s="134"/>
    </row>
    <row r="45" spans="1:70" ht="12.95" customHeight="1" x14ac:dyDescent="0.2">
      <c r="A45" s="233" t="s">
        <v>74</v>
      </c>
      <c r="B45" s="233"/>
      <c r="C45" s="233"/>
      <c r="D45" s="233"/>
      <c r="E45" s="233"/>
      <c r="F45" s="233"/>
      <c r="G45" s="51"/>
      <c r="H45" s="51"/>
      <c r="I45" s="233" t="s">
        <v>74</v>
      </c>
      <c r="J45" s="233"/>
      <c r="K45" s="233"/>
      <c r="L45" s="233"/>
      <c r="M45" s="233"/>
      <c r="N45" s="233"/>
      <c r="O45" s="103"/>
      <c r="P45" s="103"/>
      <c r="Q45" s="233" t="s">
        <v>74</v>
      </c>
      <c r="R45" s="233"/>
      <c r="S45" s="233"/>
      <c r="T45" s="233"/>
      <c r="U45" s="233"/>
      <c r="V45" s="233"/>
      <c r="W45" s="103"/>
      <c r="X45" s="103"/>
      <c r="Y45" s="233" t="s">
        <v>74</v>
      </c>
      <c r="Z45" s="233"/>
      <c r="AA45" s="233"/>
      <c r="AB45" s="233"/>
      <c r="AC45" s="233"/>
      <c r="AD45" s="233"/>
      <c r="AE45" s="86"/>
      <c r="AF45" s="51"/>
      <c r="AG45" s="233" t="s">
        <v>74</v>
      </c>
      <c r="AH45" s="233"/>
      <c r="AI45" s="233"/>
      <c r="AJ45" s="233"/>
      <c r="AK45" s="233"/>
      <c r="AL45" s="233"/>
      <c r="AM45" s="106"/>
      <c r="AO45" s="233" t="s">
        <v>74</v>
      </c>
      <c r="AP45" s="233"/>
      <c r="AQ45" s="233"/>
      <c r="AR45" s="233"/>
      <c r="AS45" s="233"/>
      <c r="AT45" s="233"/>
      <c r="AW45" s="233" t="s">
        <v>74</v>
      </c>
      <c r="AX45" s="233"/>
      <c r="AY45" s="233"/>
      <c r="AZ45" s="233"/>
      <c r="BA45" s="233"/>
      <c r="BB45" s="233"/>
      <c r="BE45" s="233" t="s">
        <v>74</v>
      </c>
      <c r="BF45" s="233"/>
      <c r="BG45" s="233"/>
      <c r="BH45" s="233"/>
      <c r="BI45" s="233"/>
      <c r="BJ45" s="233"/>
      <c r="BM45" s="233" t="s">
        <v>74</v>
      </c>
      <c r="BN45" s="233"/>
      <c r="BO45" s="233"/>
      <c r="BP45" s="233"/>
      <c r="BQ45" s="233"/>
      <c r="BR45" s="233"/>
    </row>
    <row r="46" spans="1:70" x14ac:dyDescent="0.2">
      <c r="A46" s="230" t="s">
        <v>141</v>
      </c>
      <c r="B46" s="230"/>
      <c r="C46" s="231"/>
      <c r="D46" s="232" t="s">
        <v>142</v>
      </c>
      <c r="E46" s="230"/>
      <c r="F46" s="230"/>
      <c r="G46" s="51"/>
      <c r="H46" s="51"/>
      <c r="I46" s="230" t="s">
        <v>141</v>
      </c>
      <c r="J46" s="230"/>
      <c r="K46" s="231"/>
      <c r="L46" s="232" t="s">
        <v>142</v>
      </c>
      <c r="M46" s="230"/>
      <c r="N46" s="230"/>
      <c r="O46" s="167"/>
      <c r="P46" s="167"/>
      <c r="Q46" s="230" t="s">
        <v>141</v>
      </c>
      <c r="R46" s="230"/>
      <c r="S46" s="231"/>
      <c r="T46" s="232" t="s">
        <v>142</v>
      </c>
      <c r="U46" s="230"/>
      <c r="V46" s="230"/>
      <c r="W46" s="167"/>
      <c r="X46" s="167"/>
      <c r="Y46" s="230" t="s">
        <v>141</v>
      </c>
      <c r="Z46" s="230"/>
      <c r="AA46" s="231"/>
      <c r="AB46" s="232" t="s">
        <v>142</v>
      </c>
      <c r="AC46" s="230"/>
      <c r="AD46" s="230"/>
      <c r="AE46" s="86"/>
      <c r="AF46" s="51"/>
      <c r="AG46" s="230" t="s">
        <v>141</v>
      </c>
      <c r="AH46" s="230"/>
      <c r="AI46" s="231"/>
      <c r="AJ46" s="232" t="s">
        <v>142</v>
      </c>
      <c r="AK46" s="230"/>
      <c r="AL46" s="230"/>
      <c r="AM46" s="106"/>
      <c r="AO46" s="230" t="s">
        <v>141</v>
      </c>
      <c r="AP46" s="230"/>
      <c r="AQ46" s="231"/>
      <c r="AR46" s="232" t="s">
        <v>142</v>
      </c>
      <c r="AS46" s="230"/>
      <c r="AT46" s="230"/>
      <c r="AW46" s="230" t="s">
        <v>141</v>
      </c>
      <c r="AX46" s="230"/>
      <c r="AY46" s="231"/>
      <c r="AZ46" s="232" t="s">
        <v>142</v>
      </c>
      <c r="BA46" s="230"/>
      <c r="BB46" s="230"/>
      <c r="BE46" s="230" t="s">
        <v>141</v>
      </c>
      <c r="BF46" s="230"/>
      <c r="BG46" s="231"/>
      <c r="BH46" s="232" t="s">
        <v>142</v>
      </c>
      <c r="BI46" s="230"/>
      <c r="BJ46" s="230"/>
      <c r="BM46" s="230" t="s">
        <v>141</v>
      </c>
      <c r="BN46" s="230"/>
      <c r="BO46" s="231"/>
      <c r="BP46" s="232" t="s">
        <v>142</v>
      </c>
      <c r="BQ46" s="230"/>
      <c r="BR46" s="230"/>
    </row>
    <row r="47" spans="1:70" x14ac:dyDescent="0.2">
      <c r="A47" s="148" t="s">
        <v>149</v>
      </c>
      <c r="B47" s="148"/>
      <c r="C47" s="149">
        <v>0</v>
      </c>
      <c r="D47" s="109" t="s">
        <v>145</v>
      </c>
      <c r="E47" s="99"/>
      <c r="F47" s="109">
        <f>C47+C49</f>
        <v>0</v>
      </c>
      <c r="G47" s="51"/>
      <c r="H47" s="51"/>
      <c r="I47" s="148" t="s">
        <v>149</v>
      </c>
      <c r="J47" s="148"/>
      <c r="K47" s="149">
        <v>0</v>
      </c>
      <c r="L47" s="109" t="s">
        <v>145</v>
      </c>
      <c r="M47" s="99"/>
      <c r="N47" s="109">
        <f>K47+K49</f>
        <v>0</v>
      </c>
      <c r="O47" s="172"/>
      <c r="P47" s="172"/>
      <c r="Q47" s="148" t="s">
        <v>149</v>
      </c>
      <c r="R47" s="148"/>
      <c r="S47" s="149">
        <v>0</v>
      </c>
      <c r="T47" s="109" t="s">
        <v>145</v>
      </c>
      <c r="U47" s="99"/>
      <c r="V47" s="109">
        <f>S47+S49</f>
        <v>0</v>
      </c>
      <c r="W47" s="172"/>
      <c r="X47" s="172"/>
      <c r="Y47" s="148" t="s">
        <v>149</v>
      </c>
      <c r="Z47" s="148"/>
      <c r="AA47" s="149">
        <v>50</v>
      </c>
      <c r="AB47" s="109" t="s">
        <v>145</v>
      </c>
      <c r="AC47" s="99"/>
      <c r="AD47" s="109">
        <f>AA47+AA49</f>
        <v>50</v>
      </c>
      <c r="AE47" s="86"/>
      <c r="AF47" s="51"/>
      <c r="AG47" s="148" t="s">
        <v>149</v>
      </c>
      <c r="AH47" s="148"/>
      <c r="AI47" s="149">
        <v>0</v>
      </c>
      <c r="AJ47" s="109" t="s">
        <v>145</v>
      </c>
      <c r="AK47" s="99"/>
      <c r="AL47" s="109">
        <f>AI47+AI49</f>
        <v>0</v>
      </c>
      <c r="AM47" s="106"/>
      <c r="AO47" s="148" t="s">
        <v>149</v>
      </c>
      <c r="AP47" s="148"/>
      <c r="AQ47" s="149">
        <v>0</v>
      </c>
      <c r="AR47" s="109" t="s">
        <v>145</v>
      </c>
      <c r="AS47" s="99"/>
      <c r="AT47" s="109">
        <f>AQ47+AQ49</f>
        <v>0</v>
      </c>
      <c r="AW47" s="148" t="s">
        <v>149</v>
      </c>
      <c r="AX47" s="148"/>
      <c r="AY47" s="149">
        <v>39</v>
      </c>
      <c r="AZ47" s="109" t="s">
        <v>161</v>
      </c>
      <c r="BA47" s="99"/>
      <c r="BB47" s="109">
        <f>AY47+AY48+AY49</f>
        <v>39</v>
      </c>
      <c r="BE47" s="148" t="s">
        <v>149</v>
      </c>
      <c r="BF47" s="148"/>
      <c r="BG47" s="149">
        <v>39</v>
      </c>
      <c r="BH47" s="109" t="s">
        <v>145</v>
      </c>
      <c r="BI47" s="99"/>
      <c r="BJ47" s="109">
        <f>BG47+BG49</f>
        <v>39</v>
      </c>
      <c r="BM47" s="148" t="s">
        <v>149</v>
      </c>
      <c r="BN47" s="148"/>
      <c r="BO47" s="149">
        <v>0</v>
      </c>
      <c r="BP47" s="109" t="s">
        <v>145</v>
      </c>
      <c r="BQ47" s="99"/>
      <c r="BR47" s="109">
        <f>BO47+BO49</f>
        <v>0</v>
      </c>
    </row>
    <row r="48" spans="1:70" x14ac:dyDescent="0.2">
      <c r="A48" s="148" t="s">
        <v>160</v>
      </c>
      <c r="B48" s="148"/>
      <c r="C48" s="177">
        <v>0</v>
      </c>
      <c r="D48" s="77"/>
      <c r="E48" s="108"/>
      <c r="F48" s="77"/>
      <c r="G48" s="51"/>
      <c r="H48" s="51"/>
      <c r="I48" s="148" t="s">
        <v>160</v>
      </c>
      <c r="J48" s="148"/>
      <c r="K48" s="177">
        <v>0</v>
      </c>
      <c r="L48" s="77"/>
      <c r="M48" s="108"/>
      <c r="N48" s="77"/>
      <c r="O48" s="172"/>
      <c r="P48" s="172"/>
      <c r="Q48" s="148" t="s">
        <v>160</v>
      </c>
      <c r="R48" s="148"/>
      <c r="S48" s="177">
        <v>0</v>
      </c>
      <c r="T48" s="77"/>
      <c r="U48" s="108"/>
      <c r="V48" s="77"/>
      <c r="W48" s="172"/>
      <c r="X48" s="172"/>
      <c r="Y48" s="148" t="s">
        <v>160</v>
      </c>
      <c r="Z48" s="148"/>
      <c r="AA48" s="177">
        <v>0</v>
      </c>
      <c r="AB48" s="77"/>
      <c r="AC48" s="108"/>
      <c r="AD48" s="77"/>
      <c r="AE48" s="86"/>
      <c r="AF48" s="51"/>
      <c r="AG48" s="148" t="s">
        <v>160</v>
      </c>
      <c r="AH48" s="148"/>
      <c r="AI48" s="177">
        <v>0</v>
      </c>
      <c r="AJ48" s="77"/>
      <c r="AK48" s="108"/>
      <c r="AL48" s="77"/>
      <c r="AM48" s="106"/>
      <c r="AO48" s="148" t="s">
        <v>160</v>
      </c>
      <c r="AP48" s="148"/>
      <c r="AQ48" s="177">
        <v>0</v>
      </c>
      <c r="AR48" s="77"/>
      <c r="AS48" s="108"/>
      <c r="AT48" s="77"/>
      <c r="AW48" s="148" t="s">
        <v>160</v>
      </c>
      <c r="AX48" s="148"/>
      <c r="AY48" s="177">
        <v>0</v>
      </c>
      <c r="AZ48" s="77"/>
      <c r="BA48" s="108"/>
      <c r="BB48" s="77"/>
      <c r="BE48" s="148" t="s">
        <v>160</v>
      </c>
      <c r="BF48" s="148"/>
      <c r="BG48" s="177">
        <v>0</v>
      </c>
      <c r="BH48" s="77"/>
      <c r="BI48" s="108"/>
      <c r="BJ48" s="77"/>
      <c r="BM48" s="148" t="s">
        <v>160</v>
      </c>
      <c r="BN48" s="148"/>
      <c r="BO48" s="177">
        <v>0</v>
      </c>
      <c r="BP48" s="77"/>
      <c r="BQ48" s="108"/>
      <c r="BR48" s="77"/>
    </row>
    <row r="49" spans="1:70" x14ac:dyDescent="0.2">
      <c r="A49" s="77" t="s">
        <v>143</v>
      </c>
      <c r="B49" s="74"/>
      <c r="C49" s="150">
        <v>0</v>
      </c>
      <c r="D49" s="108"/>
      <c r="E49" s="108"/>
      <c r="F49" s="108"/>
      <c r="G49" s="51"/>
      <c r="H49" s="51"/>
      <c r="I49" s="77" t="s">
        <v>143</v>
      </c>
      <c r="J49" s="74"/>
      <c r="K49" s="150">
        <v>0</v>
      </c>
      <c r="L49" s="108"/>
      <c r="M49" s="108"/>
      <c r="N49" s="108"/>
      <c r="O49" s="107"/>
      <c r="P49" s="107"/>
      <c r="Q49" s="77" t="s">
        <v>143</v>
      </c>
      <c r="R49" s="74"/>
      <c r="S49" s="150">
        <v>0</v>
      </c>
      <c r="T49" s="108"/>
      <c r="U49" s="108"/>
      <c r="V49" s="108"/>
      <c r="W49" s="107"/>
      <c r="X49" s="107"/>
      <c r="Y49" s="77" t="s">
        <v>143</v>
      </c>
      <c r="Z49" s="74"/>
      <c r="AA49" s="150">
        <v>0</v>
      </c>
      <c r="AB49" s="108"/>
      <c r="AC49" s="108"/>
      <c r="AD49" s="108"/>
      <c r="AE49" s="86"/>
      <c r="AF49" s="51"/>
      <c r="AG49" s="77" t="s">
        <v>143</v>
      </c>
      <c r="AH49" s="74"/>
      <c r="AI49" s="150">
        <v>0</v>
      </c>
      <c r="AJ49" s="108"/>
      <c r="AK49" s="108"/>
      <c r="AL49" s="108"/>
      <c r="AM49" s="106"/>
      <c r="AO49" s="77" t="s">
        <v>143</v>
      </c>
      <c r="AP49" s="74"/>
      <c r="AQ49" s="150">
        <v>0</v>
      </c>
      <c r="AR49" s="108"/>
      <c r="AS49" s="108"/>
      <c r="AT49" s="108"/>
      <c r="AW49" s="77" t="s">
        <v>143</v>
      </c>
      <c r="AX49" s="74"/>
      <c r="AY49" s="150">
        <v>0</v>
      </c>
      <c r="AZ49" s="108"/>
      <c r="BA49" s="108"/>
      <c r="BB49" s="108"/>
      <c r="BE49" s="77" t="s">
        <v>143</v>
      </c>
      <c r="BF49" s="74"/>
      <c r="BG49" s="150">
        <v>0</v>
      </c>
      <c r="BH49" s="108"/>
      <c r="BI49" s="108"/>
      <c r="BJ49" s="108"/>
      <c r="BM49" s="77" t="s">
        <v>143</v>
      </c>
      <c r="BN49" s="74"/>
      <c r="BO49" s="150">
        <v>0</v>
      </c>
      <c r="BP49" s="108"/>
      <c r="BQ49" s="108"/>
      <c r="BR49" s="108"/>
    </row>
    <row r="50" spans="1:70" x14ac:dyDescent="0.2">
      <c r="A50" s="79"/>
      <c r="B50" s="79"/>
      <c r="C50" s="79"/>
      <c r="D50" s="108"/>
      <c r="E50" s="108"/>
      <c r="F50" s="108"/>
      <c r="G50" s="51"/>
      <c r="H50" s="51"/>
      <c r="I50" s="79"/>
      <c r="J50" s="79"/>
      <c r="K50" s="79"/>
      <c r="L50" s="108"/>
      <c r="M50" s="108"/>
      <c r="N50" s="108"/>
      <c r="O50" s="107"/>
      <c r="P50" s="107"/>
      <c r="Q50" s="79"/>
      <c r="R50" s="79"/>
      <c r="S50" s="79"/>
      <c r="T50" s="108"/>
      <c r="U50" s="108"/>
      <c r="V50" s="108"/>
      <c r="W50" s="107"/>
      <c r="X50" s="107"/>
      <c r="Y50" s="79"/>
      <c r="Z50" s="79"/>
      <c r="AA50" s="79"/>
      <c r="AB50" s="108"/>
      <c r="AC50" s="108"/>
      <c r="AD50" s="108"/>
      <c r="AE50" s="86"/>
      <c r="AF50" s="51"/>
      <c r="AG50" s="79"/>
      <c r="AH50" s="79"/>
      <c r="AI50" s="79"/>
      <c r="AJ50" s="108"/>
      <c r="AK50" s="108"/>
      <c r="AL50" s="108"/>
      <c r="AM50" s="106"/>
      <c r="AO50" s="79"/>
      <c r="AP50" s="79"/>
      <c r="AQ50" s="79"/>
      <c r="AR50" s="108"/>
      <c r="AS50" s="108"/>
      <c r="AT50" s="108"/>
      <c r="AW50" s="79"/>
      <c r="AX50" s="79"/>
      <c r="AY50" s="79"/>
      <c r="AZ50" s="108"/>
      <c r="BA50" s="108"/>
      <c r="BB50" s="108"/>
      <c r="BE50" s="79"/>
      <c r="BF50" s="79"/>
      <c r="BG50" s="79"/>
      <c r="BH50" s="108"/>
      <c r="BI50" s="108"/>
      <c r="BJ50" s="108"/>
      <c r="BM50" s="79"/>
      <c r="BN50" s="79"/>
      <c r="BO50" s="79"/>
      <c r="BP50" s="108"/>
      <c r="BQ50" s="108"/>
      <c r="BR50" s="108"/>
    </row>
    <row r="51" spans="1:70" x14ac:dyDescent="0.2">
      <c r="A51" s="108"/>
      <c r="B51" s="108"/>
      <c r="C51" s="134"/>
      <c r="D51" s="108"/>
      <c r="E51" s="108"/>
      <c r="F51" s="134"/>
      <c r="G51" s="51"/>
      <c r="H51" s="51"/>
      <c r="I51" s="108"/>
      <c r="J51" s="108"/>
      <c r="K51" s="134"/>
      <c r="L51" s="108"/>
      <c r="M51" s="108"/>
      <c r="N51" s="134"/>
      <c r="O51" s="171"/>
      <c r="P51" s="171"/>
      <c r="Q51" s="108"/>
      <c r="R51" s="108"/>
      <c r="S51" s="134"/>
      <c r="T51" s="108"/>
      <c r="U51" s="108"/>
      <c r="V51" s="134"/>
      <c r="W51" s="171"/>
      <c r="X51" s="171"/>
      <c r="Y51" s="108"/>
      <c r="Z51" s="108"/>
      <c r="AA51" s="134"/>
      <c r="AB51" s="108"/>
      <c r="AC51" s="108"/>
      <c r="AD51" s="134"/>
      <c r="AE51" s="86"/>
      <c r="AF51" s="102"/>
      <c r="AG51" s="108"/>
      <c r="AH51" s="108"/>
      <c r="AI51" s="134"/>
      <c r="AJ51" s="108"/>
      <c r="AK51" s="108"/>
      <c r="AL51" s="134"/>
      <c r="AM51" s="106"/>
      <c r="AO51" s="108"/>
      <c r="AP51" s="108"/>
      <c r="AQ51" s="134"/>
      <c r="AR51" s="108"/>
      <c r="AS51" s="108"/>
      <c r="AT51" s="134"/>
      <c r="AW51" s="108"/>
      <c r="AX51" s="108"/>
      <c r="AY51" s="134"/>
      <c r="AZ51" s="108"/>
      <c r="BA51" s="108"/>
      <c r="BB51" s="134"/>
      <c r="BE51" s="108"/>
      <c r="BF51" s="108"/>
      <c r="BG51" s="134"/>
      <c r="BH51" s="108"/>
      <c r="BI51" s="108"/>
      <c r="BJ51" s="134"/>
      <c r="BM51" s="108"/>
      <c r="BN51" s="108"/>
      <c r="BO51" s="134"/>
      <c r="BP51" s="108"/>
      <c r="BQ51" s="108"/>
      <c r="BR51" s="134"/>
    </row>
    <row r="52" spans="1:70" x14ac:dyDescent="0.2">
      <c r="A52" s="229" t="s">
        <v>123</v>
      </c>
      <c r="B52" s="229"/>
      <c r="C52" s="229"/>
      <c r="D52" s="229"/>
      <c r="E52" s="229"/>
      <c r="F52" s="229"/>
      <c r="G52" s="51"/>
      <c r="H52" s="51"/>
      <c r="I52" s="229" t="s">
        <v>123</v>
      </c>
      <c r="J52" s="229"/>
      <c r="K52" s="229"/>
      <c r="L52" s="229"/>
      <c r="M52" s="229"/>
      <c r="N52" s="229"/>
      <c r="O52" s="96"/>
      <c r="P52" s="96"/>
      <c r="Q52" s="229" t="s">
        <v>123</v>
      </c>
      <c r="R52" s="229"/>
      <c r="S52" s="229"/>
      <c r="T52" s="229"/>
      <c r="U52" s="229"/>
      <c r="V52" s="229"/>
      <c r="W52" s="96"/>
      <c r="X52" s="96"/>
      <c r="Y52" s="229" t="s">
        <v>123</v>
      </c>
      <c r="Z52" s="229"/>
      <c r="AA52" s="229"/>
      <c r="AB52" s="229"/>
      <c r="AC52" s="229"/>
      <c r="AD52" s="229"/>
      <c r="AE52" s="86"/>
      <c r="AF52" s="104"/>
      <c r="AG52" s="229" t="s">
        <v>123</v>
      </c>
      <c r="AH52" s="229"/>
      <c r="AI52" s="229"/>
      <c r="AJ52" s="229"/>
      <c r="AK52" s="229"/>
      <c r="AL52" s="229"/>
      <c r="AM52" s="106"/>
      <c r="AO52" s="229" t="s">
        <v>123</v>
      </c>
      <c r="AP52" s="229"/>
      <c r="AQ52" s="229"/>
      <c r="AR52" s="229"/>
      <c r="AS52" s="229"/>
      <c r="AT52" s="229"/>
      <c r="AW52" s="229" t="s">
        <v>123</v>
      </c>
      <c r="AX52" s="229"/>
      <c r="AY52" s="229"/>
      <c r="AZ52" s="229"/>
      <c r="BA52" s="229"/>
      <c r="BB52" s="229"/>
      <c r="BE52" s="229" t="s">
        <v>123</v>
      </c>
      <c r="BF52" s="229"/>
      <c r="BG52" s="229"/>
      <c r="BH52" s="229"/>
      <c r="BI52" s="229"/>
      <c r="BJ52" s="229"/>
      <c r="BM52" s="229" t="s">
        <v>123</v>
      </c>
      <c r="BN52" s="229"/>
      <c r="BO52" s="229"/>
      <c r="BP52" s="229"/>
      <c r="BQ52" s="229"/>
      <c r="BR52" s="229"/>
    </row>
    <row r="53" spans="1:70" x14ac:dyDescent="0.2">
      <c r="A53" s="230" t="s">
        <v>69</v>
      </c>
      <c r="B53" s="230"/>
      <c r="C53" s="231"/>
      <c r="D53" s="232" t="s">
        <v>124</v>
      </c>
      <c r="E53" s="230"/>
      <c r="F53" s="230"/>
      <c r="G53" s="51"/>
      <c r="H53" s="51"/>
      <c r="I53" s="230" t="s">
        <v>69</v>
      </c>
      <c r="J53" s="230"/>
      <c r="K53" s="231"/>
      <c r="L53" s="232" t="s">
        <v>124</v>
      </c>
      <c r="M53" s="230"/>
      <c r="N53" s="230"/>
      <c r="O53" s="167"/>
      <c r="P53" s="167"/>
      <c r="Q53" s="230" t="s">
        <v>69</v>
      </c>
      <c r="R53" s="230"/>
      <c r="S53" s="231"/>
      <c r="T53" s="232" t="s">
        <v>124</v>
      </c>
      <c r="U53" s="230"/>
      <c r="V53" s="230"/>
      <c r="W53" s="167"/>
      <c r="X53" s="167"/>
      <c r="Y53" s="230" t="s">
        <v>69</v>
      </c>
      <c r="Z53" s="230"/>
      <c r="AA53" s="231"/>
      <c r="AB53" s="232" t="s">
        <v>124</v>
      </c>
      <c r="AC53" s="230"/>
      <c r="AD53" s="230"/>
      <c r="AE53" s="86"/>
      <c r="AF53" s="51"/>
      <c r="AG53" s="230" t="s">
        <v>69</v>
      </c>
      <c r="AH53" s="230"/>
      <c r="AI53" s="231"/>
      <c r="AJ53" s="232" t="s">
        <v>124</v>
      </c>
      <c r="AK53" s="230"/>
      <c r="AL53" s="230"/>
      <c r="AM53" s="51"/>
      <c r="AO53" s="230" t="s">
        <v>69</v>
      </c>
      <c r="AP53" s="230"/>
      <c r="AQ53" s="231"/>
      <c r="AR53" s="232" t="s">
        <v>124</v>
      </c>
      <c r="AS53" s="230"/>
      <c r="AT53" s="230"/>
      <c r="AW53" s="230" t="s">
        <v>69</v>
      </c>
      <c r="AX53" s="230"/>
      <c r="AY53" s="231"/>
      <c r="AZ53" s="232" t="s">
        <v>124</v>
      </c>
      <c r="BA53" s="230"/>
      <c r="BB53" s="230"/>
      <c r="BE53" s="230" t="s">
        <v>69</v>
      </c>
      <c r="BF53" s="230"/>
      <c r="BG53" s="231"/>
      <c r="BH53" s="232" t="s">
        <v>124</v>
      </c>
      <c r="BI53" s="230"/>
      <c r="BJ53" s="230"/>
      <c r="BM53" s="230" t="s">
        <v>69</v>
      </c>
      <c r="BN53" s="230"/>
      <c r="BO53" s="231"/>
      <c r="BP53" s="232" t="s">
        <v>124</v>
      </c>
      <c r="BQ53" s="230"/>
      <c r="BR53" s="230"/>
    </row>
    <row r="54" spans="1:70" x14ac:dyDescent="0.2">
      <c r="A54" s="195" t="s">
        <v>81</v>
      </c>
      <c r="B54" s="144">
        <v>0</v>
      </c>
      <c r="C54" s="141">
        <f>B54+C31+C34</f>
        <v>0</v>
      </c>
      <c r="D54" s="71" t="s">
        <v>127</v>
      </c>
      <c r="E54" s="71">
        <v>0</v>
      </c>
      <c r="F54" s="135">
        <v>0</v>
      </c>
      <c r="G54" s="51"/>
      <c r="H54" s="51"/>
      <c r="I54" s="195" t="s">
        <v>81</v>
      </c>
      <c r="J54" s="144">
        <v>75</v>
      </c>
      <c r="K54" s="141">
        <f>J54+K31+K34</f>
        <v>95</v>
      </c>
      <c r="L54" s="71" t="s">
        <v>127</v>
      </c>
      <c r="M54" s="71">
        <v>0</v>
      </c>
      <c r="N54" s="135">
        <v>0</v>
      </c>
      <c r="O54" s="170"/>
      <c r="P54" s="170"/>
      <c r="Q54" s="195" t="s">
        <v>81</v>
      </c>
      <c r="R54" s="144">
        <v>75</v>
      </c>
      <c r="S54" s="141">
        <f>R54+S32+S34</f>
        <v>95</v>
      </c>
      <c r="T54" s="71" t="s">
        <v>127</v>
      </c>
      <c r="U54" s="71">
        <v>0</v>
      </c>
      <c r="V54" s="135">
        <v>0</v>
      </c>
      <c r="W54" s="170"/>
      <c r="X54" s="170"/>
      <c r="Y54" s="195" t="s">
        <v>81</v>
      </c>
      <c r="Z54" s="144">
        <v>75</v>
      </c>
      <c r="AA54" s="141">
        <f>Z54+AA32+AA34</f>
        <v>95</v>
      </c>
      <c r="AB54" s="71" t="s">
        <v>127</v>
      </c>
      <c r="AC54" s="71">
        <v>0</v>
      </c>
      <c r="AD54" s="135">
        <v>0</v>
      </c>
      <c r="AE54" s="86"/>
      <c r="AF54" s="51"/>
      <c r="AG54" s="195" t="s">
        <v>81</v>
      </c>
      <c r="AH54" s="144">
        <v>75</v>
      </c>
      <c r="AI54" s="141">
        <f>AH54+AI32+AI34</f>
        <v>145</v>
      </c>
      <c r="AJ54" s="71" t="s">
        <v>127</v>
      </c>
      <c r="AK54" s="71">
        <v>0</v>
      </c>
      <c r="AL54" s="135">
        <v>0</v>
      </c>
      <c r="AM54" s="51"/>
      <c r="AO54" s="195" t="s">
        <v>81</v>
      </c>
      <c r="AP54" s="144">
        <v>75</v>
      </c>
      <c r="AQ54" s="141">
        <f>AP54+AQ32+AQ34</f>
        <v>184</v>
      </c>
      <c r="AR54" s="71" t="s">
        <v>127</v>
      </c>
      <c r="AS54" s="71">
        <v>0</v>
      </c>
      <c r="AT54" s="135">
        <v>0</v>
      </c>
      <c r="AW54" s="195" t="s">
        <v>81</v>
      </c>
      <c r="AX54" s="144">
        <v>75</v>
      </c>
      <c r="AY54" s="141">
        <f>AX54+AY32+AY34</f>
        <v>95</v>
      </c>
      <c r="AZ54" s="71" t="s">
        <v>127</v>
      </c>
      <c r="BA54" s="71">
        <v>0</v>
      </c>
      <c r="BB54" s="135">
        <v>0</v>
      </c>
      <c r="BE54" s="195" t="s">
        <v>81</v>
      </c>
      <c r="BF54" s="144">
        <v>75</v>
      </c>
      <c r="BG54" s="141">
        <f>BF54+BG32+BG34</f>
        <v>145</v>
      </c>
      <c r="BH54" s="71" t="s">
        <v>127</v>
      </c>
      <c r="BI54" s="71">
        <v>0</v>
      </c>
      <c r="BJ54" s="135">
        <v>0</v>
      </c>
      <c r="BM54" s="195" t="s">
        <v>81</v>
      </c>
      <c r="BN54" s="144">
        <v>75</v>
      </c>
      <c r="BO54" s="141">
        <f>BN54+BO32+BO34</f>
        <v>134</v>
      </c>
      <c r="BP54" s="71" t="s">
        <v>127</v>
      </c>
      <c r="BQ54" s="71">
        <v>0</v>
      </c>
      <c r="BR54" s="135">
        <v>0</v>
      </c>
    </row>
    <row r="55" spans="1:70" x14ac:dyDescent="0.2">
      <c r="A55" s="196" t="s">
        <v>79</v>
      </c>
      <c r="B55" s="125">
        <v>0</v>
      </c>
      <c r="C55" s="141">
        <f>B55+C33+C47+C49</f>
        <v>0</v>
      </c>
      <c r="D55" s="71"/>
      <c r="E55" s="71"/>
      <c r="F55" s="135"/>
      <c r="G55" s="51"/>
      <c r="H55" s="51"/>
      <c r="I55" s="196" t="s">
        <v>79</v>
      </c>
      <c r="J55" s="125">
        <v>0</v>
      </c>
      <c r="K55" s="141">
        <f>J55+K33+K47+K49</f>
        <v>0</v>
      </c>
      <c r="L55" s="71"/>
      <c r="M55" s="71"/>
      <c r="N55" s="135"/>
      <c r="O55" s="170"/>
      <c r="P55" s="170"/>
      <c r="Q55" s="196" t="s">
        <v>79</v>
      </c>
      <c r="R55" s="125">
        <v>0</v>
      </c>
      <c r="S55" s="141">
        <f>R55+S33+S47+S49</f>
        <v>50</v>
      </c>
      <c r="T55" s="71"/>
      <c r="U55" s="71"/>
      <c r="V55" s="135"/>
      <c r="W55" s="170"/>
      <c r="X55" s="170"/>
      <c r="Y55" s="196" t="s">
        <v>79</v>
      </c>
      <c r="Z55" s="125">
        <v>0</v>
      </c>
      <c r="AA55" s="141">
        <f>Z55+AA33+AA47+AA49</f>
        <v>50</v>
      </c>
      <c r="AB55" s="71"/>
      <c r="AC55" s="71"/>
      <c r="AD55" s="135"/>
      <c r="AE55" s="86"/>
      <c r="AF55" s="106"/>
      <c r="AG55" s="196" t="s">
        <v>79</v>
      </c>
      <c r="AH55" s="125">
        <v>0</v>
      </c>
      <c r="AI55" s="141">
        <f>AH55+AI33+AI47+AI49</f>
        <v>0</v>
      </c>
      <c r="AJ55" s="71"/>
      <c r="AK55" s="71"/>
      <c r="AL55" s="135"/>
      <c r="AM55" s="51"/>
      <c r="AO55" s="196" t="s">
        <v>79</v>
      </c>
      <c r="AP55" s="125">
        <v>0</v>
      </c>
      <c r="AQ55" s="141">
        <f>AP55+AQ33+AQ47+AQ49</f>
        <v>0</v>
      </c>
      <c r="AR55" s="71"/>
      <c r="AS55" s="71"/>
      <c r="AT55" s="135"/>
      <c r="AW55" s="196" t="s">
        <v>79</v>
      </c>
      <c r="AX55" s="125">
        <v>0</v>
      </c>
      <c r="AY55" s="141">
        <f>AX55+AY33+AY47+AY49+AY48</f>
        <v>89</v>
      </c>
      <c r="AZ55" s="71"/>
      <c r="BA55" s="71"/>
      <c r="BB55" s="135"/>
      <c r="BE55" s="196" t="s">
        <v>79</v>
      </c>
      <c r="BF55" s="125">
        <v>0</v>
      </c>
      <c r="BG55" s="141">
        <f>BF55+BG33+BG47+BG49</f>
        <v>39</v>
      </c>
      <c r="BH55" s="71"/>
      <c r="BI55" s="71"/>
      <c r="BJ55" s="135"/>
      <c r="BM55" s="196" t="s">
        <v>79</v>
      </c>
      <c r="BN55" s="125">
        <v>0</v>
      </c>
      <c r="BO55" s="141">
        <f>BN55+BO33+BO47+BO49</f>
        <v>50</v>
      </c>
      <c r="BP55" s="71"/>
      <c r="BQ55" s="71"/>
      <c r="BR55" s="135"/>
    </row>
    <row r="56" spans="1:70" ht="15.75" x14ac:dyDescent="0.2">
      <c r="A56" s="195" t="s">
        <v>125</v>
      </c>
      <c r="B56" s="125">
        <v>50</v>
      </c>
      <c r="C56" s="141">
        <f>B56+C41</f>
        <v>85</v>
      </c>
      <c r="D56" s="71" t="s">
        <v>83</v>
      </c>
      <c r="E56" s="71">
        <f>E58-E54</f>
        <v>50</v>
      </c>
      <c r="F56" s="135">
        <f>F58-F54</f>
        <v>85</v>
      </c>
      <c r="G56" s="51"/>
      <c r="H56" s="51"/>
      <c r="I56" s="195" t="s">
        <v>125</v>
      </c>
      <c r="J56" s="125">
        <v>50</v>
      </c>
      <c r="K56" s="141">
        <f>J56+K41</f>
        <v>85</v>
      </c>
      <c r="L56" s="71" t="s">
        <v>83</v>
      </c>
      <c r="M56" s="71">
        <f>M58-M54</f>
        <v>125</v>
      </c>
      <c r="N56" s="135">
        <f>N58-N54</f>
        <v>180</v>
      </c>
      <c r="O56" s="170"/>
      <c r="P56" s="170"/>
      <c r="Q56" s="195" t="s">
        <v>125</v>
      </c>
      <c r="R56" s="125">
        <v>50</v>
      </c>
      <c r="S56" s="141">
        <f>R56+S41</f>
        <v>85</v>
      </c>
      <c r="T56" s="71" t="s">
        <v>83</v>
      </c>
      <c r="U56" s="71">
        <f>U58-U54</f>
        <v>125</v>
      </c>
      <c r="V56" s="135">
        <f>V58-V54</f>
        <v>230</v>
      </c>
      <c r="W56" s="170"/>
      <c r="X56" s="170"/>
      <c r="Y56" s="195" t="s">
        <v>125</v>
      </c>
      <c r="Z56" s="125">
        <v>50</v>
      </c>
      <c r="AA56" s="141">
        <f>Z56+AA41</f>
        <v>85</v>
      </c>
      <c r="AB56" s="71" t="s">
        <v>83</v>
      </c>
      <c r="AC56" s="71">
        <f>AC58-AC54</f>
        <v>125</v>
      </c>
      <c r="AD56" s="135">
        <f>AD58-AD54</f>
        <v>230</v>
      </c>
      <c r="AE56" s="87"/>
      <c r="AF56" s="104"/>
      <c r="AG56" s="195" t="s">
        <v>125</v>
      </c>
      <c r="AH56" s="125">
        <v>50</v>
      </c>
      <c r="AI56" s="141">
        <f>AH56+AI41</f>
        <v>85</v>
      </c>
      <c r="AJ56" s="71" t="s">
        <v>83</v>
      </c>
      <c r="AK56" s="71">
        <f>AK58-AK54</f>
        <v>125</v>
      </c>
      <c r="AL56" s="135">
        <f>AL58-AL54</f>
        <v>230</v>
      </c>
      <c r="AM56" s="51"/>
      <c r="AO56" s="195" t="s">
        <v>125</v>
      </c>
      <c r="AP56" s="125">
        <v>50</v>
      </c>
      <c r="AQ56" s="141">
        <f>AP56+AQ41</f>
        <v>85</v>
      </c>
      <c r="AR56" s="71" t="s">
        <v>83</v>
      </c>
      <c r="AS56" s="71">
        <f>AS58-AS54</f>
        <v>125</v>
      </c>
      <c r="AT56" s="135">
        <f>AT58-AT54</f>
        <v>269</v>
      </c>
      <c r="AW56" s="195" t="s">
        <v>125</v>
      </c>
      <c r="AX56" s="125">
        <v>50</v>
      </c>
      <c r="AY56" s="141">
        <f>AX56+AY41</f>
        <v>85</v>
      </c>
      <c r="AZ56" s="71" t="s">
        <v>83</v>
      </c>
      <c r="BA56" s="71">
        <f>BA58-BA54</f>
        <v>125</v>
      </c>
      <c r="BB56" s="135">
        <f>BB58-BB54</f>
        <v>269</v>
      </c>
      <c r="BE56" s="195" t="s">
        <v>125</v>
      </c>
      <c r="BF56" s="125">
        <v>50</v>
      </c>
      <c r="BG56" s="141">
        <f>BF56+BG41</f>
        <v>85</v>
      </c>
      <c r="BH56" s="71" t="s">
        <v>83</v>
      </c>
      <c r="BI56" s="71">
        <f>BI58-BI54</f>
        <v>125</v>
      </c>
      <c r="BJ56" s="135">
        <f>BJ58-BJ54</f>
        <v>269</v>
      </c>
      <c r="BM56" s="195" t="s">
        <v>125</v>
      </c>
      <c r="BN56" s="125">
        <v>50</v>
      </c>
      <c r="BO56" s="141">
        <f>BN56+BO41</f>
        <v>85</v>
      </c>
      <c r="BP56" s="71" t="s">
        <v>83</v>
      </c>
      <c r="BQ56" s="71">
        <f>BQ58-BQ54</f>
        <v>125</v>
      </c>
      <c r="BR56" s="135">
        <f>BR58-BR54</f>
        <v>269</v>
      </c>
    </row>
    <row r="57" spans="1:70" x14ac:dyDescent="0.2">
      <c r="A57" s="197"/>
      <c r="B57" s="77"/>
      <c r="C57" s="126"/>
      <c r="F57" s="48"/>
      <c r="G57" s="51"/>
      <c r="H57" s="51"/>
      <c r="I57" s="197"/>
      <c r="J57" s="77"/>
      <c r="K57" s="126"/>
      <c r="Q57" s="197"/>
      <c r="R57" s="77"/>
      <c r="S57" s="126"/>
      <c r="Y57" s="197"/>
      <c r="Z57" s="77"/>
      <c r="AA57" s="126"/>
      <c r="AE57" s="86"/>
      <c r="AF57" s="106"/>
      <c r="AG57" s="197"/>
      <c r="AH57" s="77"/>
      <c r="AI57" s="126"/>
      <c r="AM57" s="51"/>
      <c r="AO57" s="197"/>
      <c r="AP57" s="77"/>
      <c r="AQ57" s="126"/>
      <c r="AW57" s="197"/>
      <c r="AX57" s="77"/>
      <c r="AY57" s="126"/>
      <c r="BE57" s="197"/>
      <c r="BF57" s="77"/>
      <c r="BG57" s="126"/>
      <c r="BM57" s="197"/>
      <c r="BN57" s="77"/>
      <c r="BO57" s="126"/>
    </row>
    <row r="58" spans="1:70" x14ac:dyDescent="0.2">
      <c r="A58" s="195" t="s">
        <v>126</v>
      </c>
      <c r="B58" s="125">
        <f>SUM(B54:B56)</f>
        <v>50</v>
      </c>
      <c r="C58" s="125">
        <f>SUM(C54:C56)</f>
        <v>85</v>
      </c>
      <c r="D58" s="145" t="s">
        <v>128</v>
      </c>
      <c r="E58" s="71">
        <f>B58</f>
        <v>50</v>
      </c>
      <c r="F58" s="135">
        <f>C58</f>
        <v>85</v>
      </c>
      <c r="G58" s="51"/>
      <c r="H58" s="51"/>
      <c r="I58" s="195" t="s">
        <v>126</v>
      </c>
      <c r="J58" s="125">
        <f>SUM(J54:J56)</f>
        <v>125</v>
      </c>
      <c r="K58" s="125">
        <f>SUM(K54:K56)</f>
        <v>180</v>
      </c>
      <c r="L58" s="145" t="s">
        <v>128</v>
      </c>
      <c r="M58" s="71">
        <f>J58</f>
        <v>125</v>
      </c>
      <c r="N58" s="135">
        <f>K58</f>
        <v>180</v>
      </c>
      <c r="O58" s="170"/>
      <c r="P58" s="170"/>
      <c r="Q58" s="195" t="s">
        <v>126</v>
      </c>
      <c r="R58" s="125">
        <f>SUM(R54:R56)</f>
        <v>125</v>
      </c>
      <c r="S58" s="125">
        <f>SUM(S54:S56)</f>
        <v>230</v>
      </c>
      <c r="T58" s="145" t="s">
        <v>128</v>
      </c>
      <c r="U58" s="71">
        <f>R58</f>
        <v>125</v>
      </c>
      <c r="V58" s="135">
        <f>S58</f>
        <v>230</v>
      </c>
      <c r="W58" s="170"/>
      <c r="X58" s="170"/>
      <c r="Y58" s="195" t="s">
        <v>126</v>
      </c>
      <c r="Z58" s="125">
        <f>SUM(Z54:Z56)</f>
        <v>125</v>
      </c>
      <c r="AA58" s="125">
        <f>SUM(AA54:AA56)</f>
        <v>230</v>
      </c>
      <c r="AB58" s="145" t="s">
        <v>128</v>
      </c>
      <c r="AC58" s="71">
        <f>Z58</f>
        <v>125</v>
      </c>
      <c r="AD58" s="135">
        <f>AA58</f>
        <v>230</v>
      </c>
      <c r="AE58" s="86"/>
      <c r="AF58" s="106"/>
      <c r="AG58" s="195" t="s">
        <v>126</v>
      </c>
      <c r="AH58" s="125">
        <f>SUM(AH54:AH56)</f>
        <v>125</v>
      </c>
      <c r="AI58" s="125">
        <f>SUM(AI54:AI56)</f>
        <v>230</v>
      </c>
      <c r="AJ58" s="145" t="s">
        <v>128</v>
      </c>
      <c r="AK58" s="71">
        <f>AH58</f>
        <v>125</v>
      </c>
      <c r="AL58" s="135">
        <f>AI58</f>
        <v>230</v>
      </c>
      <c r="AM58" s="51"/>
      <c r="AO58" s="195" t="s">
        <v>126</v>
      </c>
      <c r="AP58" s="125">
        <f>SUM(AP54:AP56)</f>
        <v>125</v>
      </c>
      <c r="AQ58" s="125">
        <f>SUM(AQ54:AQ56)</f>
        <v>269</v>
      </c>
      <c r="AR58" s="145" t="s">
        <v>128</v>
      </c>
      <c r="AS58" s="71">
        <f>AP58</f>
        <v>125</v>
      </c>
      <c r="AT58" s="135">
        <f>AQ58</f>
        <v>269</v>
      </c>
      <c r="AW58" s="195" t="s">
        <v>126</v>
      </c>
      <c r="AX58" s="125">
        <f>SUM(AX54:AX56)</f>
        <v>125</v>
      </c>
      <c r="AY58" s="125">
        <f>SUM(AY54:AY56)</f>
        <v>269</v>
      </c>
      <c r="AZ58" s="145" t="s">
        <v>128</v>
      </c>
      <c r="BA58" s="71">
        <f>AX58</f>
        <v>125</v>
      </c>
      <c r="BB58" s="135">
        <f>AY58</f>
        <v>269</v>
      </c>
      <c r="BE58" s="195" t="s">
        <v>126</v>
      </c>
      <c r="BF58" s="125">
        <f>SUM(BF54:BF56)</f>
        <v>125</v>
      </c>
      <c r="BG58" s="125">
        <f>SUM(BG54:BG56)</f>
        <v>269</v>
      </c>
      <c r="BH58" s="145" t="s">
        <v>128</v>
      </c>
      <c r="BI58" s="71">
        <f>BF58</f>
        <v>125</v>
      </c>
      <c r="BJ58" s="135">
        <f>BG58</f>
        <v>269</v>
      </c>
      <c r="BM58" s="195" t="s">
        <v>126</v>
      </c>
      <c r="BN58" s="125">
        <f>SUM(BN54:BN56)</f>
        <v>125</v>
      </c>
      <c r="BO58" s="125">
        <f>SUM(BO54:BO56)</f>
        <v>269</v>
      </c>
      <c r="BP58" s="145" t="s">
        <v>128</v>
      </c>
      <c r="BQ58" s="71">
        <f>BN58</f>
        <v>125</v>
      </c>
      <c r="BR58" s="135">
        <f>BO58</f>
        <v>269</v>
      </c>
    </row>
    <row r="59" spans="1:70" x14ac:dyDescent="0.2">
      <c r="A59" s="147"/>
      <c r="B59" s="147"/>
      <c r="C59" s="147"/>
      <c r="D59" s="147"/>
      <c r="F59" s="48"/>
      <c r="G59" s="51"/>
      <c r="H59" s="51"/>
      <c r="I59" s="147"/>
      <c r="J59" s="147"/>
      <c r="K59" s="147"/>
      <c r="L59" s="147"/>
      <c r="Q59" s="147"/>
      <c r="R59" s="147"/>
      <c r="S59" s="147"/>
      <c r="T59" s="147"/>
      <c r="Y59" s="147"/>
      <c r="Z59" s="147"/>
      <c r="AA59" s="147"/>
      <c r="AB59" s="147"/>
      <c r="AE59" s="86"/>
      <c r="AF59" s="106"/>
      <c r="AG59" s="147"/>
      <c r="AH59" s="147"/>
      <c r="AI59" s="147"/>
      <c r="AJ59" s="147"/>
      <c r="AM59" s="51"/>
      <c r="AO59" s="147"/>
      <c r="AP59" s="147"/>
      <c r="AQ59" s="147"/>
      <c r="AR59" s="147"/>
      <c r="AW59" s="147"/>
      <c r="AX59" s="147"/>
      <c r="AY59" s="147"/>
      <c r="AZ59" s="147"/>
      <c r="BE59" s="147"/>
      <c r="BF59" s="147"/>
      <c r="BG59" s="147"/>
      <c r="BH59" s="147"/>
      <c r="BM59" s="147"/>
      <c r="BN59" s="147"/>
      <c r="BO59" s="147"/>
      <c r="BP59" s="147"/>
    </row>
    <row r="60" spans="1:70" x14ac:dyDescent="0.2">
      <c r="A60" s="147"/>
      <c r="B60" s="147"/>
      <c r="C60" s="147"/>
      <c r="D60" s="152" t="s">
        <v>151</v>
      </c>
      <c r="E60" s="153"/>
      <c r="F60" s="154">
        <f>F41-C41</f>
        <v>0</v>
      </c>
      <c r="G60" s="51"/>
      <c r="H60" s="51"/>
      <c r="I60" s="147"/>
      <c r="J60" s="147"/>
      <c r="K60" s="147"/>
      <c r="L60" s="152" t="s">
        <v>151</v>
      </c>
      <c r="M60" s="153"/>
      <c r="N60" s="154">
        <f>N41-K41</f>
        <v>0</v>
      </c>
      <c r="O60" s="173"/>
      <c r="P60" s="173"/>
      <c r="Q60" s="147"/>
      <c r="R60" s="147"/>
      <c r="S60" s="147"/>
      <c r="T60" s="152" t="s">
        <v>151</v>
      </c>
      <c r="U60" s="153"/>
      <c r="V60" s="154">
        <f>V41-S41</f>
        <v>0</v>
      </c>
      <c r="W60" s="173"/>
      <c r="X60" s="173"/>
      <c r="Y60" s="147"/>
      <c r="Z60" s="147"/>
      <c r="AA60" s="147"/>
      <c r="AB60" s="152" t="s">
        <v>151</v>
      </c>
      <c r="AC60" s="153"/>
      <c r="AD60" s="154">
        <f>AD41-AA41</f>
        <v>0</v>
      </c>
      <c r="AE60" s="86"/>
      <c r="AF60" s="106"/>
      <c r="AG60" s="147"/>
      <c r="AH60" s="147"/>
      <c r="AI60" s="147"/>
      <c r="AJ60" s="152" t="s">
        <v>151</v>
      </c>
      <c r="AK60" s="153"/>
      <c r="AL60" s="154">
        <f>AL41-AI41</f>
        <v>0</v>
      </c>
      <c r="AM60" s="51"/>
      <c r="AO60" s="147"/>
      <c r="AP60" s="147"/>
      <c r="AQ60" s="147"/>
      <c r="AR60" s="152" t="s">
        <v>151</v>
      </c>
      <c r="AS60" s="153"/>
      <c r="AT60" s="154">
        <f>AT41-AQ41</f>
        <v>0</v>
      </c>
      <c r="AW60" s="147"/>
      <c r="AX60" s="147"/>
      <c r="AY60" s="147"/>
      <c r="AZ60" s="152" t="s">
        <v>151</v>
      </c>
      <c r="BA60" s="153"/>
      <c r="BB60" s="154">
        <f>BB41-AY41</f>
        <v>0</v>
      </c>
      <c r="BE60" s="147"/>
      <c r="BF60" s="147"/>
      <c r="BG60" s="147"/>
      <c r="BH60" s="152" t="s">
        <v>151</v>
      </c>
      <c r="BI60" s="153"/>
      <c r="BJ60" s="154">
        <f>BJ41-BG41</f>
        <v>0</v>
      </c>
      <c r="BM60" s="147"/>
      <c r="BN60" s="147"/>
      <c r="BO60" s="147"/>
      <c r="BP60" s="152" t="s">
        <v>151</v>
      </c>
      <c r="BQ60" s="153"/>
      <c r="BR60" s="154">
        <f>BR41-BO41</f>
        <v>0</v>
      </c>
    </row>
    <row r="61" spans="1:70" ht="15" x14ac:dyDescent="0.2">
      <c r="A61" s="195"/>
      <c r="B61" s="125"/>
      <c r="C61" s="125"/>
      <c r="D61" s="155" t="s">
        <v>152</v>
      </c>
      <c r="E61" s="155"/>
      <c r="F61" s="156">
        <f>F58-E58-F47-F36</f>
        <v>0</v>
      </c>
      <c r="G61" s="51"/>
      <c r="H61" s="51"/>
      <c r="I61" s="195"/>
      <c r="J61" s="125"/>
      <c r="K61" s="125"/>
      <c r="L61" s="155" t="s">
        <v>152</v>
      </c>
      <c r="M61" s="155"/>
      <c r="N61" s="156">
        <f>N58-M58-N47-N36</f>
        <v>0</v>
      </c>
      <c r="O61" s="174"/>
      <c r="P61" s="174"/>
      <c r="Q61" s="195"/>
      <c r="R61" s="125"/>
      <c r="S61" s="125"/>
      <c r="T61" s="155" t="s">
        <v>152</v>
      </c>
      <c r="U61" s="155"/>
      <c r="V61" s="156">
        <f>V58-U58-V47-V36</f>
        <v>0</v>
      </c>
      <c r="W61" s="174"/>
      <c r="X61" s="174"/>
      <c r="Y61" s="195"/>
      <c r="Z61" s="125"/>
      <c r="AA61" s="125"/>
      <c r="AB61" s="155" t="s">
        <v>152</v>
      </c>
      <c r="AC61" s="155"/>
      <c r="AD61" s="156">
        <f>AD58-AC58-AD47-AD36</f>
        <v>0</v>
      </c>
      <c r="AE61" s="86"/>
      <c r="AF61" s="106"/>
      <c r="AG61" s="195"/>
      <c r="AH61" s="125"/>
      <c r="AI61" s="125"/>
      <c r="AJ61" s="155" t="s">
        <v>152</v>
      </c>
      <c r="AK61" s="155"/>
      <c r="AL61" s="156">
        <f>AL58-AK58-AL47-AL36</f>
        <v>0</v>
      </c>
      <c r="AM61" s="51"/>
      <c r="AO61" s="195"/>
      <c r="AP61" s="125"/>
      <c r="AQ61" s="125"/>
      <c r="AR61" s="155" t="s">
        <v>152</v>
      </c>
      <c r="AS61" s="155"/>
      <c r="AT61" s="156">
        <f>AT58-AS58-AT47-AT36</f>
        <v>0</v>
      </c>
      <c r="AW61" s="195"/>
      <c r="AX61" s="125"/>
      <c r="AY61" s="125"/>
      <c r="AZ61" s="155" t="s">
        <v>152</v>
      </c>
      <c r="BA61" s="155"/>
      <c r="BB61" s="157">
        <f>BB58-BA58-BB47-BB36</f>
        <v>0</v>
      </c>
      <c r="BE61" s="195"/>
      <c r="BF61" s="125"/>
      <c r="BG61" s="125"/>
      <c r="BH61" s="155" t="s">
        <v>152</v>
      </c>
      <c r="BI61" s="155"/>
      <c r="BJ61" s="157">
        <f>BJ58-BI58-BJ47-BJ36</f>
        <v>0</v>
      </c>
      <c r="BM61" s="195"/>
      <c r="BN61" s="125"/>
      <c r="BO61" s="125"/>
      <c r="BP61" s="155" t="s">
        <v>152</v>
      </c>
      <c r="BQ61" s="155"/>
      <c r="BR61" s="157">
        <f>BR58-BQ58-BR47-BR36</f>
        <v>0</v>
      </c>
    </row>
    <row r="62" spans="1:70" x14ac:dyDescent="0.2">
      <c r="A62" s="73"/>
      <c r="B62" s="182"/>
      <c r="C62" s="134"/>
      <c r="D62" s="108"/>
      <c r="E62" s="72"/>
      <c r="F62" s="129"/>
      <c r="G62" s="51"/>
      <c r="H62" s="51"/>
      <c r="I62" s="73"/>
      <c r="J62" s="204"/>
      <c r="K62" s="134"/>
      <c r="L62" s="108"/>
      <c r="M62" s="72"/>
      <c r="N62" s="129"/>
      <c r="O62" s="161"/>
      <c r="P62" s="161"/>
      <c r="Q62" s="73"/>
      <c r="R62" s="204"/>
      <c r="S62" s="134"/>
      <c r="T62" s="108"/>
      <c r="U62" s="72"/>
      <c r="V62" s="129"/>
      <c r="W62" s="161"/>
      <c r="X62" s="161"/>
      <c r="Y62" s="73"/>
      <c r="Z62" s="208"/>
      <c r="AA62" s="134"/>
      <c r="AB62" s="108"/>
      <c r="AC62" s="72"/>
      <c r="AD62" s="129"/>
      <c r="AE62" s="86"/>
      <c r="AF62" s="91"/>
      <c r="AG62" s="73"/>
      <c r="AH62" s="182"/>
      <c r="AI62" s="134"/>
      <c r="AJ62" s="108"/>
      <c r="AK62" s="72"/>
      <c r="AL62" s="129"/>
      <c r="AM62" s="51"/>
      <c r="AO62" s="73"/>
      <c r="AP62" s="182"/>
      <c r="AQ62" s="134"/>
      <c r="AR62" s="108"/>
      <c r="AS62" s="72"/>
      <c r="AT62" s="129"/>
      <c r="AW62" s="73"/>
      <c r="AX62" s="182"/>
      <c r="AY62" s="134"/>
      <c r="AZ62" s="108"/>
      <c r="BA62" s="72"/>
      <c r="BB62" s="129"/>
      <c r="BE62" s="73"/>
      <c r="BF62" s="200"/>
      <c r="BG62" s="134"/>
      <c r="BH62" s="108"/>
      <c r="BI62" s="72"/>
      <c r="BJ62" s="129"/>
      <c r="BM62" s="73"/>
      <c r="BN62" s="206"/>
      <c r="BO62" s="134"/>
      <c r="BP62" s="108"/>
      <c r="BQ62" s="72"/>
      <c r="BR62" s="129"/>
    </row>
    <row r="63" spans="1:70" x14ac:dyDescent="0.2">
      <c r="A63" s="73"/>
      <c r="B63" s="182"/>
      <c r="C63" s="134"/>
      <c r="D63" s="108"/>
      <c r="E63" s="72"/>
      <c r="F63" s="129"/>
      <c r="G63" s="51"/>
      <c r="H63" s="51"/>
      <c r="I63" s="73"/>
      <c r="J63" s="204"/>
      <c r="K63" s="134"/>
      <c r="L63" s="108"/>
      <c r="M63" s="72"/>
      <c r="N63" s="129"/>
      <c r="O63" s="161"/>
      <c r="P63" s="161"/>
      <c r="Q63" s="73"/>
      <c r="R63" s="204"/>
      <c r="S63" s="134"/>
      <c r="T63" s="108"/>
      <c r="U63" s="72"/>
      <c r="V63" s="129"/>
      <c r="W63" s="161"/>
      <c r="X63" s="161"/>
      <c r="Y63" s="73"/>
      <c r="Z63" s="208"/>
      <c r="AA63" s="134"/>
      <c r="AB63" s="108"/>
      <c r="AC63" s="72"/>
      <c r="AD63" s="129"/>
      <c r="AE63" s="86"/>
      <c r="AF63" s="91"/>
      <c r="AG63" s="73"/>
      <c r="AH63" s="182"/>
      <c r="AI63" s="134"/>
      <c r="AJ63" s="108"/>
      <c r="AK63" s="72"/>
      <c r="AL63" s="129"/>
      <c r="AM63" s="51"/>
      <c r="AO63" s="73"/>
      <c r="AP63" s="182"/>
      <c r="AQ63" s="134"/>
      <c r="AR63" s="108"/>
      <c r="AS63" s="72"/>
      <c r="AT63" s="129"/>
      <c r="AW63" s="73"/>
      <c r="AX63" s="182"/>
      <c r="AY63" s="134"/>
      <c r="AZ63" s="108"/>
      <c r="BA63" s="72"/>
      <c r="BB63" s="129"/>
      <c r="BE63" s="73"/>
      <c r="BF63" s="200"/>
      <c r="BG63" s="134"/>
      <c r="BH63" s="108"/>
      <c r="BI63" s="72"/>
      <c r="BJ63" s="129"/>
      <c r="BM63" s="73"/>
      <c r="BN63" s="206"/>
      <c r="BO63" s="134"/>
      <c r="BP63" s="108"/>
      <c r="BQ63" s="72"/>
      <c r="BR63" s="129"/>
    </row>
    <row r="64" spans="1:70" x14ac:dyDescent="0.2">
      <c r="A64" s="234" t="s">
        <v>73</v>
      </c>
      <c r="B64" s="234"/>
      <c r="C64" s="234"/>
      <c r="D64" s="234"/>
      <c r="E64" s="234"/>
      <c r="F64" s="234"/>
      <c r="G64" s="51"/>
      <c r="H64" s="51"/>
      <c r="I64" s="234" t="s">
        <v>73</v>
      </c>
      <c r="J64" s="234"/>
      <c r="K64" s="234"/>
      <c r="L64" s="234"/>
      <c r="M64" s="234"/>
      <c r="N64" s="234"/>
      <c r="O64" s="175"/>
      <c r="P64" s="175"/>
      <c r="Q64" s="234" t="s">
        <v>73</v>
      </c>
      <c r="R64" s="234"/>
      <c r="S64" s="234"/>
      <c r="T64" s="234"/>
      <c r="U64" s="234"/>
      <c r="V64" s="234"/>
      <c r="W64" s="175"/>
      <c r="X64" s="175"/>
      <c r="Y64" s="234" t="s">
        <v>73</v>
      </c>
      <c r="Z64" s="234"/>
      <c r="AA64" s="234"/>
      <c r="AB64" s="234"/>
      <c r="AC64" s="234"/>
      <c r="AD64" s="234"/>
      <c r="AE64" s="86"/>
      <c r="AF64" s="51"/>
      <c r="AG64" s="234" t="s">
        <v>73</v>
      </c>
      <c r="AH64" s="234"/>
      <c r="AI64" s="234"/>
      <c r="AJ64" s="234"/>
      <c r="AK64" s="234"/>
      <c r="AL64" s="234"/>
      <c r="AM64" s="104"/>
      <c r="AO64" s="234" t="s">
        <v>73</v>
      </c>
      <c r="AP64" s="234"/>
      <c r="AQ64" s="234"/>
      <c r="AR64" s="234"/>
      <c r="AS64" s="234"/>
      <c r="AT64" s="234"/>
      <c r="AW64" s="234" t="s">
        <v>73</v>
      </c>
      <c r="AX64" s="234"/>
      <c r="AY64" s="234"/>
      <c r="AZ64" s="234"/>
      <c r="BA64" s="234"/>
      <c r="BB64" s="234"/>
      <c r="BE64" s="234" t="s">
        <v>73</v>
      </c>
      <c r="BF64" s="234"/>
      <c r="BG64" s="234"/>
      <c r="BH64" s="234"/>
      <c r="BI64" s="234"/>
      <c r="BJ64" s="234"/>
      <c r="BM64" s="234" t="s">
        <v>73</v>
      </c>
      <c r="BN64" s="234"/>
      <c r="BO64" s="234"/>
      <c r="BP64" s="234"/>
      <c r="BQ64" s="234"/>
      <c r="BR64" s="234"/>
    </row>
    <row r="65" spans="1:70" ht="15.75" x14ac:dyDescent="0.2">
      <c r="A65" s="88" t="s">
        <v>163</v>
      </c>
      <c r="B65" s="72"/>
      <c r="C65" s="129"/>
      <c r="D65" s="72"/>
      <c r="E65" s="72"/>
      <c r="F65" s="129"/>
      <c r="G65" s="51"/>
      <c r="H65" s="51"/>
      <c r="I65" s="88" t="s">
        <v>163</v>
      </c>
      <c r="J65" s="72"/>
      <c r="K65" s="129"/>
      <c r="L65" s="72"/>
      <c r="M65" s="72"/>
      <c r="N65" s="129"/>
      <c r="O65" s="161"/>
      <c r="P65" s="161"/>
      <c r="Q65" s="88" t="s">
        <v>163</v>
      </c>
      <c r="R65" s="72"/>
      <c r="S65" s="129"/>
      <c r="T65" s="72"/>
      <c r="U65" s="72"/>
      <c r="V65" s="129"/>
      <c r="W65" s="161"/>
      <c r="X65" s="161"/>
      <c r="Y65" s="88" t="s">
        <v>163</v>
      </c>
      <c r="Z65" s="72"/>
      <c r="AA65" s="129"/>
      <c r="AB65" s="72"/>
      <c r="AC65" s="72"/>
      <c r="AD65" s="129"/>
      <c r="AE65" s="86"/>
      <c r="AF65" s="51"/>
      <c r="AG65" s="88" t="s">
        <v>163</v>
      </c>
      <c r="AH65" s="72"/>
      <c r="AI65" s="129"/>
      <c r="AJ65" s="72"/>
      <c r="AK65" s="72"/>
      <c r="AL65" s="129"/>
      <c r="AM65" s="51"/>
      <c r="AO65" s="88" t="s">
        <v>163</v>
      </c>
      <c r="AP65" s="72"/>
      <c r="AQ65" s="129"/>
      <c r="AR65" s="72"/>
      <c r="AS65" s="72"/>
      <c r="AT65" s="129"/>
      <c r="AW65" s="88" t="s">
        <v>163</v>
      </c>
      <c r="AX65" s="72"/>
      <c r="AY65" s="129"/>
      <c r="AZ65" s="72"/>
      <c r="BA65" s="72"/>
      <c r="BB65" s="129"/>
      <c r="BE65" s="88" t="s">
        <v>163</v>
      </c>
      <c r="BF65" s="72"/>
      <c r="BG65" s="129"/>
      <c r="BH65" s="72"/>
      <c r="BI65" s="72"/>
      <c r="BJ65" s="129"/>
      <c r="BM65" s="88" t="s">
        <v>163</v>
      </c>
      <c r="BN65" s="72"/>
      <c r="BO65" s="129"/>
      <c r="BP65" s="72"/>
      <c r="BQ65" s="72"/>
      <c r="BR65" s="129"/>
    </row>
    <row r="66" spans="1:70" ht="15.75" x14ac:dyDescent="0.2">
      <c r="A66" s="88"/>
      <c r="B66" s="72"/>
      <c r="C66" s="129"/>
      <c r="D66" s="72"/>
      <c r="E66" s="72"/>
      <c r="F66" s="129"/>
      <c r="G66" s="51"/>
      <c r="H66" s="51"/>
      <c r="I66" s="88"/>
      <c r="J66" s="72"/>
      <c r="K66" s="129"/>
      <c r="L66" s="72"/>
      <c r="M66" s="72"/>
      <c r="N66" s="129"/>
      <c r="O66" s="161"/>
      <c r="P66" s="161"/>
      <c r="Q66" s="88"/>
      <c r="R66" s="72"/>
      <c r="S66" s="129"/>
      <c r="T66" s="72"/>
      <c r="U66" s="72"/>
      <c r="V66" s="129"/>
      <c r="W66" s="161"/>
      <c r="X66" s="161"/>
      <c r="Y66" s="88"/>
      <c r="Z66" s="72"/>
      <c r="AA66" s="129"/>
      <c r="AB66" s="72"/>
      <c r="AC66" s="72"/>
      <c r="AD66" s="129"/>
      <c r="AE66" s="86"/>
      <c r="AF66" s="51"/>
      <c r="AG66" s="88"/>
      <c r="AH66" s="72"/>
      <c r="AI66" s="129"/>
      <c r="AJ66" s="72"/>
      <c r="AK66" s="72"/>
      <c r="AL66" s="129"/>
      <c r="AM66" s="51"/>
      <c r="AO66" s="88"/>
      <c r="AP66" s="72"/>
      <c r="AQ66" s="129"/>
      <c r="AR66" s="72"/>
      <c r="AS66" s="72"/>
      <c r="AT66" s="129"/>
      <c r="AW66" s="88"/>
      <c r="AX66" s="72"/>
      <c r="AY66" s="129"/>
      <c r="AZ66" s="72"/>
      <c r="BA66" s="72"/>
      <c r="BB66" s="129"/>
      <c r="BE66" s="88"/>
      <c r="BF66" s="72"/>
      <c r="BG66" s="129"/>
      <c r="BH66" s="72"/>
      <c r="BI66" s="72"/>
      <c r="BJ66" s="129"/>
      <c r="BM66" s="88"/>
      <c r="BN66" s="72"/>
      <c r="BO66" s="129"/>
      <c r="BP66" s="72"/>
      <c r="BQ66" s="72"/>
      <c r="BR66" s="129"/>
    </row>
    <row r="67" spans="1:70" ht="12.95" customHeight="1" x14ac:dyDescent="0.2">
      <c r="A67" s="235" t="s">
        <v>65</v>
      </c>
      <c r="B67" s="235"/>
      <c r="C67" s="235"/>
      <c r="D67" s="235"/>
      <c r="E67" s="235"/>
      <c r="F67" s="235"/>
      <c r="G67" s="51"/>
      <c r="H67" s="51"/>
      <c r="I67" s="235" t="s">
        <v>65</v>
      </c>
      <c r="J67" s="235"/>
      <c r="K67" s="235"/>
      <c r="L67" s="235"/>
      <c r="M67" s="235"/>
      <c r="N67" s="235"/>
      <c r="O67" s="162"/>
      <c r="P67" s="162"/>
      <c r="Q67" s="235" t="s">
        <v>65</v>
      </c>
      <c r="R67" s="235"/>
      <c r="S67" s="235"/>
      <c r="T67" s="235"/>
      <c r="U67" s="235"/>
      <c r="V67" s="235"/>
      <c r="W67" s="162"/>
      <c r="X67" s="162"/>
      <c r="Y67" s="235" t="s">
        <v>65</v>
      </c>
      <c r="Z67" s="235"/>
      <c r="AA67" s="235"/>
      <c r="AB67" s="235"/>
      <c r="AC67" s="235"/>
      <c r="AD67" s="235"/>
      <c r="AE67" s="86"/>
      <c r="AF67" s="51"/>
      <c r="AG67" s="235" t="s">
        <v>65</v>
      </c>
      <c r="AH67" s="235"/>
      <c r="AI67" s="235"/>
      <c r="AJ67" s="235"/>
      <c r="AK67" s="235"/>
      <c r="AL67" s="235"/>
      <c r="AM67" s="51"/>
      <c r="AO67" s="235" t="s">
        <v>65</v>
      </c>
      <c r="AP67" s="235"/>
      <c r="AQ67" s="235"/>
      <c r="AR67" s="235"/>
      <c r="AS67" s="235"/>
      <c r="AT67" s="235"/>
      <c r="AW67" s="235" t="s">
        <v>65</v>
      </c>
      <c r="AX67" s="235"/>
      <c r="AY67" s="235"/>
      <c r="AZ67" s="235"/>
      <c r="BA67" s="235"/>
      <c r="BB67" s="235"/>
      <c r="BE67" s="235" t="s">
        <v>65</v>
      </c>
      <c r="BF67" s="235"/>
      <c r="BG67" s="235"/>
      <c r="BH67" s="235"/>
      <c r="BI67" s="235"/>
      <c r="BJ67" s="235"/>
      <c r="BM67" s="235" t="s">
        <v>65</v>
      </c>
      <c r="BN67" s="235"/>
      <c r="BO67" s="235"/>
      <c r="BP67" s="235"/>
      <c r="BQ67" s="235"/>
      <c r="BR67" s="235"/>
    </row>
    <row r="68" spans="1:70" x14ac:dyDescent="0.2">
      <c r="A68" s="236" t="s">
        <v>64</v>
      </c>
      <c r="B68" s="236"/>
      <c r="C68" s="237"/>
      <c r="D68" s="238" t="s">
        <v>63</v>
      </c>
      <c r="E68" s="236"/>
      <c r="F68" s="236"/>
      <c r="G68" s="51"/>
      <c r="H68" s="51"/>
      <c r="I68" s="236" t="s">
        <v>64</v>
      </c>
      <c r="J68" s="236"/>
      <c r="K68" s="237"/>
      <c r="L68" s="238" t="s">
        <v>63</v>
      </c>
      <c r="M68" s="236"/>
      <c r="N68" s="236"/>
      <c r="O68" s="178"/>
      <c r="P68" s="178"/>
      <c r="Q68" s="236" t="s">
        <v>64</v>
      </c>
      <c r="R68" s="236"/>
      <c r="S68" s="237"/>
      <c r="T68" s="238" t="s">
        <v>63</v>
      </c>
      <c r="U68" s="236"/>
      <c r="V68" s="236"/>
      <c r="W68" s="178"/>
      <c r="X68" s="178"/>
      <c r="Y68" s="236" t="s">
        <v>64</v>
      </c>
      <c r="Z68" s="236"/>
      <c r="AA68" s="237"/>
      <c r="AB68" s="238" t="s">
        <v>63</v>
      </c>
      <c r="AC68" s="236"/>
      <c r="AD68" s="236"/>
      <c r="AE68" s="86"/>
      <c r="AF68" s="51"/>
      <c r="AG68" s="236" t="s">
        <v>64</v>
      </c>
      <c r="AH68" s="236"/>
      <c r="AI68" s="237"/>
      <c r="AJ68" s="238" t="s">
        <v>63</v>
      </c>
      <c r="AK68" s="236"/>
      <c r="AL68" s="236"/>
      <c r="AM68" s="51"/>
      <c r="AO68" s="236" t="s">
        <v>64</v>
      </c>
      <c r="AP68" s="236"/>
      <c r="AQ68" s="237"/>
      <c r="AR68" s="238" t="s">
        <v>63</v>
      </c>
      <c r="AS68" s="236"/>
      <c r="AT68" s="236"/>
      <c r="AW68" s="236" t="s">
        <v>64</v>
      </c>
      <c r="AX68" s="236"/>
      <c r="AY68" s="237"/>
      <c r="AZ68" s="238" t="s">
        <v>63</v>
      </c>
      <c r="BA68" s="236"/>
      <c r="BB68" s="236"/>
      <c r="BE68" s="236" t="s">
        <v>64</v>
      </c>
      <c r="BF68" s="236"/>
      <c r="BG68" s="237"/>
      <c r="BH68" s="238" t="s">
        <v>63</v>
      </c>
      <c r="BI68" s="236"/>
      <c r="BJ68" s="236"/>
      <c r="BM68" s="236" t="s">
        <v>64</v>
      </c>
      <c r="BN68" s="236"/>
      <c r="BO68" s="237"/>
      <c r="BP68" s="238" t="s">
        <v>63</v>
      </c>
      <c r="BQ68" s="236"/>
      <c r="BR68" s="236"/>
    </row>
    <row r="69" spans="1:70" x14ac:dyDescent="0.2">
      <c r="A69" s="74" t="s">
        <v>80</v>
      </c>
      <c r="B69" s="181"/>
      <c r="C69" s="140">
        <f>C70+C71+C72</f>
        <v>75</v>
      </c>
      <c r="D69" s="75" t="s">
        <v>129</v>
      </c>
      <c r="E69" s="75"/>
      <c r="F69" s="130">
        <f>F70+F71</f>
        <v>250</v>
      </c>
      <c r="G69" s="51"/>
      <c r="H69" s="51"/>
      <c r="I69" s="74" t="s">
        <v>80</v>
      </c>
      <c r="J69" s="203"/>
      <c r="K69" s="140">
        <f>K70+K71+K72</f>
        <v>25</v>
      </c>
      <c r="L69" s="75" t="s">
        <v>129</v>
      </c>
      <c r="M69" s="75"/>
      <c r="N69" s="130">
        <f>N70+N71</f>
        <v>295</v>
      </c>
      <c r="O69" s="164"/>
      <c r="P69" s="164"/>
      <c r="Q69" s="74" t="s">
        <v>80</v>
      </c>
      <c r="R69" s="203"/>
      <c r="S69" s="140">
        <f>S70+S71+S72</f>
        <v>25</v>
      </c>
      <c r="T69" s="75" t="s">
        <v>129</v>
      </c>
      <c r="U69" s="75"/>
      <c r="V69" s="130">
        <f>V70+V71</f>
        <v>295</v>
      </c>
      <c r="W69" s="164"/>
      <c r="X69" s="164"/>
      <c r="Y69" s="74" t="s">
        <v>80</v>
      </c>
      <c r="Z69" s="207"/>
      <c r="AA69" s="140">
        <f>AA70+AA71+AA72</f>
        <v>25</v>
      </c>
      <c r="AB69" s="75" t="s">
        <v>129</v>
      </c>
      <c r="AC69" s="75"/>
      <c r="AD69" s="130">
        <f>AD70+AD71</f>
        <v>295</v>
      </c>
      <c r="AE69" s="96"/>
      <c r="AF69" s="51"/>
      <c r="AG69" s="74" t="s">
        <v>80</v>
      </c>
      <c r="AH69" s="181"/>
      <c r="AI69" s="140">
        <f>AI70+AI71+AI72</f>
        <v>25</v>
      </c>
      <c r="AJ69" s="75" t="s">
        <v>129</v>
      </c>
      <c r="AK69" s="75"/>
      <c r="AL69" s="130">
        <f>AL70+AL71</f>
        <v>345</v>
      </c>
      <c r="AM69" s="51"/>
      <c r="AO69" s="74" t="s">
        <v>80</v>
      </c>
      <c r="AP69" s="181"/>
      <c r="AQ69" s="140">
        <f>AQ70+AQ71+AQ72</f>
        <v>25</v>
      </c>
      <c r="AR69" s="75" t="s">
        <v>129</v>
      </c>
      <c r="AS69" s="75"/>
      <c r="AT69" s="130">
        <f>AT70+AT71</f>
        <v>384</v>
      </c>
      <c r="AW69" s="74" t="s">
        <v>80</v>
      </c>
      <c r="AX69" s="181"/>
      <c r="AY69" s="140">
        <f>AY70+AY71+AY72</f>
        <v>25</v>
      </c>
      <c r="AZ69" s="75" t="s">
        <v>129</v>
      </c>
      <c r="BA69" s="75"/>
      <c r="BB69" s="130">
        <f>BB70+BB71</f>
        <v>295</v>
      </c>
      <c r="BE69" s="74" t="s">
        <v>80</v>
      </c>
      <c r="BF69" s="199"/>
      <c r="BG69" s="140">
        <f>BG70+BG71+BG72</f>
        <v>25</v>
      </c>
      <c r="BH69" s="75" t="s">
        <v>129</v>
      </c>
      <c r="BI69" s="75"/>
      <c r="BJ69" s="130">
        <f>BJ70+BJ71</f>
        <v>345</v>
      </c>
      <c r="BM69" s="74" t="s">
        <v>80</v>
      </c>
      <c r="BN69" s="205"/>
      <c r="BO69" s="140">
        <f>BO70+BO71+BO72</f>
        <v>25</v>
      </c>
      <c r="BP69" s="75" t="s">
        <v>129</v>
      </c>
      <c r="BQ69" s="75"/>
      <c r="BR69" s="130">
        <f>BR70+BR71</f>
        <v>334</v>
      </c>
    </row>
    <row r="70" spans="1:70" x14ac:dyDescent="0.2">
      <c r="A70" s="105" t="s">
        <v>155</v>
      </c>
      <c r="B70" s="181"/>
      <c r="C70" s="137">
        <v>10</v>
      </c>
      <c r="D70" s="76" t="s">
        <v>162</v>
      </c>
      <c r="E70" s="76"/>
      <c r="F70" s="131">
        <v>250</v>
      </c>
      <c r="G70" s="51"/>
      <c r="H70" s="51"/>
      <c r="I70" s="105" t="s">
        <v>155</v>
      </c>
      <c r="J70" s="203"/>
      <c r="K70" s="137">
        <v>10</v>
      </c>
      <c r="L70" s="76" t="s">
        <v>162</v>
      </c>
      <c r="M70" s="76"/>
      <c r="N70" s="131">
        <v>250</v>
      </c>
      <c r="O70" s="165"/>
      <c r="P70" s="165"/>
      <c r="Q70" s="105" t="s">
        <v>155</v>
      </c>
      <c r="R70" s="203"/>
      <c r="S70" s="137">
        <v>10</v>
      </c>
      <c r="T70" s="76" t="s">
        <v>162</v>
      </c>
      <c r="U70" s="76"/>
      <c r="V70" s="131">
        <v>250</v>
      </c>
      <c r="W70" s="165"/>
      <c r="X70" s="165"/>
      <c r="Y70" s="105" t="s">
        <v>155</v>
      </c>
      <c r="Z70" s="207"/>
      <c r="AA70" s="137">
        <v>10</v>
      </c>
      <c r="AB70" s="76" t="s">
        <v>162</v>
      </c>
      <c r="AC70" s="76"/>
      <c r="AD70" s="131">
        <v>250</v>
      </c>
      <c r="AE70" s="92"/>
      <c r="AF70" s="51"/>
      <c r="AG70" s="105" t="s">
        <v>155</v>
      </c>
      <c r="AH70" s="181"/>
      <c r="AI70" s="137">
        <v>10</v>
      </c>
      <c r="AJ70" s="76" t="s">
        <v>162</v>
      </c>
      <c r="AK70" s="76"/>
      <c r="AL70" s="131">
        <v>250</v>
      </c>
      <c r="AM70" s="51"/>
      <c r="AO70" s="105" t="s">
        <v>155</v>
      </c>
      <c r="AP70" s="181"/>
      <c r="AQ70" s="137">
        <v>10</v>
      </c>
      <c r="AR70" s="76" t="s">
        <v>162</v>
      </c>
      <c r="AS70" s="76"/>
      <c r="AT70" s="131">
        <v>250</v>
      </c>
      <c r="AW70" s="105" t="s">
        <v>155</v>
      </c>
      <c r="AX70" s="181"/>
      <c r="AY70" s="137">
        <v>10</v>
      </c>
      <c r="AZ70" s="76" t="s">
        <v>162</v>
      </c>
      <c r="BA70" s="76"/>
      <c r="BB70" s="131">
        <v>250</v>
      </c>
      <c r="BE70" s="105" t="s">
        <v>155</v>
      </c>
      <c r="BF70" s="199"/>
      <c r="BG70" s="137">
        <v>10</v>
      </c>
      <c r="BH70" s="76" t="s">
        <v>162</v>
      </c>
      <c r="BI70" s="76"/>
      <c r="BJ70" s="131">
        <v>250</v>
      </c>
      <c r="BM70" s="105" t="s">
        <v>155</v>
      </c>
      <c r="BN70" s="205"/>
      <c r="BO70" s="137">
        <v>10</v>
      </c>
      <c r="BP70" s="76" t="s">
        <v>162</v>
      </c>
      <c r="BQ70" s="76"/>
      <c r="BR70" s="131">
        <v>250</v>
      </c>
    </row>
    <row r="71" spans="1:70" x14ac:dyDescent="0.2">
      <c r="A71" s="185" t="s">
        <v>148</v>
      </c>
      <c r="B71" s="72"/>
      <c r="C71" s="137">
        <v>15</v>
      </c>
      <c r="D71" s="76" t="s">
        <v>131</v>
      </c>
      <c r="E71" s="94"/>
      <c r="F71" s="131">
        <v>0</v>
      </c>
      <c r="G71" s="51"/>
      <c r="H71" s="51"/>
      <c r="I71" s="185" t="s">
        <v>148</v>
      </c>
      <c r="J71" s="72"/>
      <c r="K71" s="137">
        <v>15</v>
      </c>
      <c r="L71" s="76" t="s">
        <v>131</v>
      </c>
      <c r="M71" s="94"/>
      <c r="N71" s="131">
        <v>45</v>
      </c>
      <c r="O71" s="165"/>
      <c r="P71" s="165"/>
      <c r="Q71" s="185" t="s">
        <v>148</v>
      </c>
      <c r="R71" s="72"/>
      <c r="S71" s="137">
        <v>15</v>
      </c>
      <c r="T71" s="76" t="s">
        <v>131</v>
      </c>
      <c r="U71" s="94"/>
      <c r="V71" s="131">
        <v>45</v>
      </c>
      <c r="W71" s="165"/>
      <c r="X71" s="165"/>
      <c r="Y71" s="185" t="s">
        <v>148</v>
      </c>
      <c r="Z71" s="72"/>
      <c r="AA71" s="137">
        <v>15</v>
      </c>
      <c r="AB71" s="76" t="s">
        <v>131</v>
      </c>
      <c r="AC71" s="94"/>
      <c r="AD71" s="131">
        <v>45</v>
      </c>
      <c r="AE71" s="86"/>
      <c r="AF71" s="51"/>
      <c r="AG71" s="185" t="s">
        <v>148</v>
      </c>
      <c r="AH71" s="72"/>
      <c r="AI71" s="137">
        <v>15</v>
      </c>
      <c r="AJ71" s="76" t="s">
        <v>131</v>
      </c>
      <c r="AK71" s="94"/>
      <c r="AL71" s="131">
        <v>95</v>
      </c>
      <c r="AM71" s="51"/>
      <c r="AO71" s="185" t="s">
        <v>148</v>
      </c>
      <c r="AP71" s="72"/>
      <c r="AQ71" s="137">
        <v>15</v>
      </c>
      <c r="AR71" s="76" t="s">
        <v>131</v>
      </c>
      <c r="AS71" s="94"/>
      <c r="AT71" s="131">
        <v>134</v>
      </c>
      <c r="AW71" s="185" t="s">
        <v>148</v>
      </c>
      <c r="AX71" s="72"/>
      <c r="AY71" s="137">
        <v>15</v>
      </c>
      <c r="AZ71" s="76" t="s">
        <v>131</v>
      </c>
      <c r="BA71" s="94"/>
      <c r="BB71" s="131">
        <v>45</v>
      </c>
      <c r="BE71" s="185" t="s">
        <v>148</v>
      </c>
      <c r="BF71" s="72"/>
      <c r="BG71" s="137">
        <v>15</v>
      </c>
      <c r="BH71" s="76" t="s">
        <v>131</v>
      </c>
      <c r="BI71" s="94"/>
      <c r="BJ71" s="131">
        <v>95</v>
      </c>
      <c r="BM71" s="185" t="s">
        <v>148</v>
      </c>
      <c r="BN71" s="72"/>
      <c r="BO71" s="137">
        <v>15</v>
      </c>
      <c r="BP71" s="76" t="s">
        <v>131</v>
      </c>
      <c r="BQ71" s="94"/>
      <c r="BR71" s="131">
        <v>84</v>
      </c>
    </row>
    <row r="72" spans="1:70" x14ac:dyDescent="0.2">
      <c r="A72" s="185" t="s">
        <v>164</v>
      </c>
      <c r="B72" s="72"/>
      <c r="C72" s="137">
        <v>50</v>
      </c>
      <c r="F72" s="48"/>
      <c r="G72" s="51"/>
      <c r="H72" s="51"/>
      <c r="I72" s="185"/>
      <c r="J72" s="72"/>
      <c r="K72" s="137"/>
      <c r="Q72" s="185"/>
      <c r="R72" s="72"/>
      <c r="S72" s="137"/>
      <c r="Y72" s="185"/>
      <c r="Z72" s="72"/>
      <c r="AA72" s="137"/>
      <c r="AE72" s="86"/>
      <c r="AF72" s="51"/>
      <c r="AG72" s="185"/>
      <c r="AH72" s="72"/>
      <c r="AI72" s="137"/>
      <c r="AM72" s="51"/>
      <c r="AO72" s="185"/>
      <c r="AP72" s="72"/>
      <c r="AQ72" s="137"/>
      <c r="AW72" s="185"/>
      <c r="AX72" s="72"/>
      <c r="AY72" s="137"/>
      <c r="BE72" s="185"/>
      <c r="BF72" s="72"/>
      <c r="BG72" s="137"/>
      <c r="BM72" s="185"/>
      <c r="BN72" s="72"/>
      <c r="BO72" s="137"/>
    </row>
    <row r="73" spans="1:70" x14ac:dyDescent="0.2">
      <c r="A73" s="187"/>
      <c r="B73" s="72"/>
      <c r="C73" s="137"/>
      <c r="D73" s="94"/>
      <c r="E73" s="94"/>
      <c r="F73" s="131"/>
      <c r="G73" s="51"/>
      <c r="H73" s="51"/>
      <c r="I73" s="187"/>
      <c r="J73" s="72"/>
      <c r="K73" s="137"/>
      <c r="L73" s="94"/>
      <c r="M73" s="94"/>
      <c r="N73" s="131"/>
      <c r="O73" s="165"/>
      <c r="P73" s="165"/>
      <c r="Q73" s="187"/>
      <c r="R73" s="72"/>
      <c r="S73" s="137"/>
      <c r="T73" s="94"/>
      <c r="U73" s="94"/>
      <c r="V73" s="131"/>
      <c r="W73" s="165"/>
      <c r="X73" s="165"/>
      <c r="Y73" s="187"/>
      <c r="Z73" s="72"/>
      <c r="AA73" s="137"/>
      <c r="AB73" s="94"/>
      <c r="AC73" s="94"/>
      <c r="AD73" s="131"/>
      <c r="AE73" s="86"/>
      <c r="AF73" s="51"/>
      <c r="AG73" s="187"/>
      <c r="AH73" s="72"/>
      <c r="AI73" s="137"/>
      <c r="AJ73" s="94"/>
      <c r="AK73" s="94"/>
      <c r="AL73" s="131"/>
      <c r="AM73" s="51"/>
      <c r="AO73" s="187"/>
      <c r="AP73" s="72"/>
      <c r="AQ73" s="137"/>
      <c r="AR73" s="94"/>
      <c r="AS73" s="94"/>
      <c r="AT73" s="131"/>
      <c r="AW73" s="187"/>
      <c r="AX73" s="72"/>
      <c r="AY73" s="137"/>
      <c r="AZ73" s="94"/>
      <c r="BA73" s="94"/>
      <c r="BB73" s="131"/>
      <c r="BE73" s="187"/>
      <c r="BF73" s="72"/>
      <c r="BG73" s="137"/>
      <c r="BH73" s="94"/>
      <c r="BI73" s="94"/>
      <c r="BJ73" s="131"/>
      <c r="BM73" s="187"/>
      <c r="BN73" s="72"/>
      <c r="BO73" s="137"/>
      <c r="BP73" s="94"/>
      <c r="BQ73" s="94"/>
      <c r="BR73" s="131"/>
    </row>
    <row r="74" spans="1:70" x14ac:dyDescent="0.2">
      <c r="A74" s="188" t="s">
        <v>132</v>
      </c>
      <c r="B74" s="72"/>
      <c r="C74" s="189">
        <f>F69-C69</f>
        <v>175</v>
      </c>
      <c r="D74" s="94"/>
      <c r="E74" s="94"/>
      <c r="F74" s="131"/>
      <c r="G74" s="51"/>
      <c r="H74" s="51"/>
      <c r="I74" s="188" t="s">
        <v>132</v>
      </c>
      <c r="J74" s="72"/>
      <c r="K74" s="189">
        <f>N69-K69</f>
        <v>270</v>
      </c>
      <c r="L74" s="94"/>
      <c r="M74" s="94"/>
      <c r="N74" s="131"/>
      <c r="O74" s="165"/>
      <c r="P74" s="165"/>
      <c r="Q74" s="188" t="s">
        <v>132</v>
      </c>
      <c r="R74" s="72"/>
      <c r="S74" s="189">
        <f>V69-S69</f>
        <v>270</v>
      </c>
      <c r="T74" s="94"/>
      <c r="U74" s="94"/>
      <c r="V74" s="131"/>
      <c r="W74" s="165"/>
      <c r="X74" s="165"/>
      <c r="Y74" s="188" t="s">
        <v>132</v>
      </c>
      <c r="Z74" s="72"/>
      <c r="AA74" s="189">
        <f>AD69-AA69</f>
        <v>270</v>
      </c>
      <c r="AB74" s="94"/>
      <c r="AC74" s="94"/>
      <c r="AD74" s="131"/>
      <c r="AE74" s="86"/>
      <c r="AF74" s="104"/>
      <c r="AG74" s="188" t="s">
        <v>132</v>
      </c>
      <c r="AH74" s="72"/>
      <c r="AI74" s="189">
        <f>AL69-AI69</f>
        <v>320</v>
      </c>
      <c r="AJ74" s="94"/>
      <c r="AK74" s="94"/>
      <c r="AL74" s="131"/>
      <c r="AM74" s="102"/>
      <c r="AO74" s="188" t="s">
        <v>132</v>
      </c>
      <c r="AP74" s="72"/>
      <c r="AQ74" s="189">
        <f>AT69-AQ69</f>
        <v>359</v>
      </c>
      <c r="AR74" s="94"/>
      <c r="AS74" s="94"/>
      <c r="AT74" s="131"/>
      <c r="AW74" s="188" t="s">
        <v>132</v>
      </c>
      <c r="AX74" s="72"/>
      <c r="AY74" s="189">
        <f>BB69-AY69</f>
        <v>270</v>
      </c>
      <c r="AZ74" s="94"/>
      <c r="BA74" s="94"/>
      <c r="BB74" s="131"/>
      <c r="BE74" s="188" t="s">
        <v>132</v>
      </c>
      <c r="BF74" s="72"/>
      <c r="BG74" s="189">
        <f>BJ69-BG69</f>
        <v>320</v>
      </c>
      <c r="BH74" s="94"/>
      <c r="BI74" s="94"/>
      <c r="BJ74" s="131"/>
      <c r="BM74" s="188" t="s">
        <v>132</v>
      </c>
      <c r="BN74" s="72"/>
      <c r="BO74" s="189">
        <f>BR69-BO69</f>
        <v>309</v>
      </c>
      <c r="BP74" s="94"/>
      <c r="BQ74" s="94"/>
      <c r="BR74" s="131"/>
    </row>
    <row r="75" spans="1:70" x14ac:dyDescent="0.2">
      <c r="A75" s="79"/>
      <c r="B75" s="79"/>
      <c r="C75" s="138"/>
      <c r="D75" s="72"/>
      <c r="E75" s="72"/>
      <c r="F75" s="129"/>
      <c r="G75" s="51"/>
      <c r="H75" s="51"/>
      <c r="I75" s="79"/>
      <c r="J75" s="79"/>
      <c r="K75" s="138"/>
      <c r="L75" s="72"/>
      <c r="M75" s="72"/>
      <c r="N75" s="129"/>
      <c r="O75" s="161"/>
      <c r="P75" s="161"/>
      <c r="Q75" s="79"/>
      <c r="R75" s="79"/>
      <c r="S75" s="138"/>
      <c r="T75" s="72"/>
      <c r="U75" s="72"/>
      <c r="V75" s="129"/>
      <c r="W75" s="161"/>
      <c r="X75" s="161"/>
      <c r="Y75" s="79"/>
      <c r="Z75" s="79"/>
      <c r="AA75" s="138"/>
      <c r="AB75" s="72"/>
      <c r="AC75" s="72"/>
      <c r="AD75" s="129"/>
      <c r="AE75" s="86"/>
      <c r="AF75" s="51"/>
      <c r="AG75" s="79"/>
      <c r="AH75" s="79"/>
      <c r="AI75" s="138"/>
      <c r="AJ75" s="72"/>
      <c r="AK75" s="72"/>
      <c r="AL75" s="129"/>
      <c r="AM75" s="104"/>
      <c r="AO75" s="79"/>
      <c r="AP75" s="79"/>
      <c r="AQ75" s="138"/>
      <c r="AR75" s="72"/>
      <c r="AS75" s="72"/>
      <c r="AT75" s="129"/>
      <c r="AW75" s="79"/>
      <c r="AX75" s="79"/>
      <c r="AY75" s="138"/>
      <c r="AZ75" s="72"/>
      <c r="BA75" s="72"/>
      <c r="BB75" s="129"/>
      <c r="BE75" s="79"/>
      <c r="BF75" s="79"/>
      <c r="BG75" s="138"/>
      <c r="BH75" s="72"/>
      <c r="BI75" s="72"/>
      <c r="BJ75" s="129"/>
      <c r="BM75" s="79"/>
      <c r="BN75" s="79"/>
      <c r="BO75" s="138"/>
      <c r="BP75" s="72"/>
      <c r="BQ75" s="72"/>
      <c r="BR75" s="129"/>
    </row>
    <row r="76" spans="1:70" x14ac:dyDescent="0.2">
      <c r="A76" s="79"/>
      <c r="B76" s="79"/>
      <c r="C76" s="138"/>
      <c r="D76" s="72"/>
      <c r="E76" s="72"/>
      <c r="F76" s="129"/>
      <c r="G76" s="51"/>
      <c r="H76" s="51"/>
      <c r="I76" s="79"/>
      <c r="J76" s="79"/>
      <c r="K76" s="138"/>
      <c r="L76" s="72"/>
      <c r="M76" s="72"/>
      <c r="N76" s="129"/>
      <c r="O76" s="161"/>
      <c r="P76" s="161"/>
      <c r="Q76" s="79"/>
      <c r="R76" s="79"/>
      <c r="S76" s="138"/>
      <c r="T76" s="72"/>
      <c r="U76" s="72"/>
      <c r="V76" s="129"/>
      <c r="W76" s="161"/>
      <c r="X76" s="161"/>
      <c r="Y76" s="79"/>
      <c r="Z76" s="79"/>
      <c r="AA76" s="138"/>
      <c r="AB76" s="72"/>
      <c r="AC76" s="72"/>
      <c r="AD76" s="129"/>
      <c r="AE76" s="86"/>
      <c r="AF76" s="51"/>
      <c r="AG76" s="79"/>
      <c r="AH76" s="79"/>
      <c r="AI76" s="138"/>
      <c r="AJ76" s="72"/>
      <c r="AK76" s="72"/>
      <c r="AL76" s="129"/>
      <c r="AM76" s="51"/>
      <c r="AO76" s="79"/>
      <c r="AP76" s="79"/>
      <c r="AQ76" s="138"/>
      <c r="AR76" s="72"/>
      <c r="AS76" s="72"/>
      <c r="AT76" s="129"/>
      <c r="AW76" s="79"/>
      <c r="AX76" s="79"/>
      <c r="AY76" s="138"/>
      <c r="AZ76" s="72"/>
      <c r="BA76" s="72"/>
      <c r="BB76" s="129"/>
      <c r="BE76" s="79"/>
      <c r="BF76" s="79"/>
      <c r="BG76" s="138"/>
      <c r="BH76" s="72"/>
      <c r="BI76" s="72"/>
      <c r="BJ76" s="129"/>
      <c r="BM76" s="79"/>
      <c r="BN76" s="79"/>
      <c r="BO76" s="138"/>
      <c r="BP76" s="72"/>
      <c r="BQ76" s="72"/>
      <c r="BR76" s="129"/>
    </row>
    <row r="77" spans="1:70" x14ac:dyDescent="0.2">
      <c r="A77" s="95"/>
      <c r="C77" s="95" t="s">
        <v>66</v>
      </c>
      <c r="D77" s="95"/>
      <c r="E77" s="95"/>
      <c r="F77" s="132"/>
      <c r="G77" s="51"/>
      <c r="H77" s="51"/>
      <c r="I77" s="95"/>
      <c r="K77" s="95" t="s">
        <v>66</v>
      </c>
      <c r="L77" s="95"/>
      <c r="M77" s="95"/>
      <c r="N77" s="132"/>
      <c r="O77" s="166"/>
      <c r="P77" s="166"/>
      <c r="Q77" s="95"/>
      <c r="S77" s="95" t="s">
        <v>66</v>
      </c>
      <c r="T77" s="95"/>
      <c r="U77" s="95"/>
      <c r="V77" s="132"/>
      <c r="W77" s="166"/>
      <c r="X77" s="166"/>
      <c r="Y77" s="95"/>
      <c r="AA77" s="95" t="s">
        <v>66</v>
      </c>
      <c r="AB77" s="95"/>
      <c r="AC77" s="95"/>
      <c r="AD77" s="132"/>
      <c r="AE77" s="103"/>
      <c r="AF77" s="51"/>
      <c r="AG77" s="95"/>
      <c r="AI77" s="95" t="s">
        <v>66</v>
      </c>
      <c r="AJ77" s="95"/>
      <c r="AK77" s="95"/>
      <c r="AL77" s="132"/>
      <c r="AM77" s="51"/>
      <c r="AO77" s="95"/>
      <c r="AQ77" s="95" t="s">
        <v>66</v>
      </c>
      <c r="AR77" s="95"/>
      <c r="AS77" s="95"/>
      <c r="AT77" s="132"/>
      <c r="AW77" s="95"/>
      <c r="AY77" s="95" t="s">
        <v>66</v>
      </c>
      <c r="AZ77" s="95"/>
      <c r="BA77" s="95"/>
      <c r="BB77" s="132"/>
      <c r="BE77" s="95"/>
      <c r="BG77" s="95" t="s">
        <v>66</v>
      </c>
      <c r="BH77" s="95"/>
      <c r="BI77" s="95"/>
      <c r="BJ77" s="132"/>
      <c r="BM77" s="95"/>
      <c r="BO77" s="95" t="s">
        <v>66</v>
      </c>
      <c r="BP77" s="95"/>
      <c r="BQ77" s="95"/>
      <c r="BR77" s="132"/>
    </row>
    <row r="78" spans="1:70" x14ac:dyDescent="0.2">
      <c r="A78" s="239" t="s">
        <v>64</v>
      </c>
      <c r="B78" s="239"/>
      <c r="C78" s="240"/>
      <c r="D78" s="232" t="s">
        <v>63</v>
      </c>
      <c r="E78" s="230"/>
      <c r="F78" s="230"/>
      <c r="G78" s="51"/>
      <c r="H78" s="51"/>
      <c r="I78" s="239" t="s">
        <v>64</v>
      </c>
      <c r="J78" s="239"/>
      <c r="K78" s="240"/>
      <c r="L78" s="232" t="s">
        <v>63</v>
      </c>
      <c r="M78" s="230"/>
      <c r="N78" s="230"/>
      <c r="O78" s="167"/>
      <c r="P78" s="167"/>
      <c r="Q78" s="239" t="s">
        <v>64</v>
      </c>
      <c r="R78" s="239"/>
      <c r="S78" s="240"/>
      <c r="T78" s="232" t="s">
        <v>63</v>
      </c>
      <c r="U78" s="230"/>
      <c r="V78" s="230"/>
      <c r="W78" s="167"/>
      <c r="X78" s="167"/>
      <c r="Y78" s="239" t="s">
        <v>64</v>
      </c>
      <c r="Z78" s="239"/>
      <c r="AA78" s="240"/>
      <c r="AB78" s="232" t="s">
        <v>63</v>
      </c>
      <c r="AC78" s="230"/>
      <c r="AD78" s="230"/>
      <c r="AE78" s="92"/>
      <c r="AF78" s="51"/>
      <c r="AG78" s="239" t="s">
        <v>64</v>
      </c>
      <c r="AH78" s="239"/>
      <c r="AI78" s="240"/>
      <c r="AJ78" s="232" t="s">
        <v>63</v>
      </c>
      <c r="AK78" s="230"/>
      <c r="AL78" s="230"/>
      <c r="AM78" s="51"/>
      <c r="AO78" s="239" t="s">
        <v>64</v>
      </c>
      <c r="AP78" s="239"/>
      <c r="AQ78" s="240"/>
      <c r="AR78" s="232" t="s">
        <v>63</v>
      </c>
      <c r="AS78" s="230"/>
      <c r="AT78" s="230"/>
      <c r="AW78" s="239" t="s">
        <v>64</v>
      </c>
      <c r="AX78" s="239"/>
      <c r="AY78" s="240"/>
      <c r="AZ78" s="232" t="s">
        <v>63</v>
      </c>
      <c r="BA78" s="230"/>
      <c r="BB78" s="230"/>
      <c r="BE78" s="239" t="s">
        <v>64</v>
      </c>
      <c r="BF78" s="239"/>
      <c r="BG78" s="240"/>
      <c r="BH78" s="232" t="s">
        <v>63</v>
      </c>
      <c r="BI78" s="230"/>
      <c r="BJ78" s="230"/>
      <c r="BM78" s="239" t="s">
        <v>64</v>
      </c>
      <c r="BN78" s="239"/>
      <c r="BO78" s="240"/>
      <c r="BP78" s="232" t="s">
        <v>63</v>
      </c>
      <c r="BQ78" s="230"/>
      <c r="BR78" s="230"/>
    </row>
    <row r="79" spans="1:70" x14ac:dyDescent="0.2">
      <c r="A79" s="97" t="s">
        <v>96</v>
      </c>
      <c r="B79" s="98"/>
      <c r="C79" s="140">
        <f>C80+C81+C82</f>
        <v>90</v>
      </c>
      <c r="D79" s="100" t="s">
        <v>132</v>
      </c>
      <c r="E79" s="100"/>
      <c r="F79" s="133">
        <f>C74</f>
        <v>175</v>
      </c>
      <c r="G79" s="51"/>
      <c r="H79" s="51"/>
      <c r="I79" s="97" t="s">
        <v>96</v>
      </c>
      <c r="J79" s="98"/>
      <c r="K79" s="140">
        <f>K80+K81+K82</f>
        <v>90</v>
      </c>
      <c r="L79" s="100" t="s">
        <v>132</v>
      </c>
      <c r="M79" s="100"/>
      <c r="N79" s="133">
        <f>K74</f>
        <v>270</v>
      </c>
      <c r="O79" s="168"/>
      <c r="P79" s="168"/>
      <c r="Q79" s="97" t="s">
        <v>96</v>
      </c>
      <c r="R79" s="98"/>
      <c r="S79" s="140">
        <f>S80+S81+S82</f>
        <v>90</v>
      </c>
      <c r="T79" s="100" t="s">
        <v>132</v>
      </c>
      <c r="U79" s="100"/>
      <c r="V79" s="133">
        <f>S74</f>
        <v>270</v>
      </c>
      <c r="W79" s="168"/>
      <c r="X79" s="168"/>
      <c r="Y79" s="97" t="s">
        <v>96</v>
      </c>
      <c r="Z79" s="98"/>
      <c r="AA79" s="140">
        <f>AA80+AA81+AA82</f>
        <v>90</v>
      </c>
      <c r="AB79" s="100" t="s">
        <v>132</v>
      </c>
      <c r="AC79" s="100"/>
      <c r="AD79" s="133">
        <f>AA74</f>
        <v>270</v>
      </c>
      <c r="AE79" s="107"/>
      <c r="AF79" s="51"/>
      <c r="AG79" s="97" t="s">
        <v>96</v>
      </c>
      <c r="AH79" s="98"/>
      <c r="AI79" s="140">
        <f>AI80+AI81+AI82</f>
        <v>90</v>
      </c>
      <c r="AJ79" s="100" t="s">
        <v>132</v>
      </c>
      <c r="AK79" s="100"/>
      <c r="AL79" s="133">
        <f>AI74</f>
        <v>320</v>
      </c>
      <c r="AM79" s="51"/>
      <c r="AO79" s="97" t="s">
        <v>96</v>
      </c>
      <c r="AP79" s="98"/>
      <c r="AQ79" s="140">
        <f>AQ80+AQ81+AQ82</f>
        <v>90</v>
      </c>
      <c r="AR79" s="100" t="s">
        <v>132</v>
      </c>
      <c r="AS79" s="100"/>
      <c r="AT79" s="133">
        <f>AQ74</f>
        <v>359</v>
      </c>
      <c r="AW79" s="97" t="s">
        <v>96</v>
      </c>
      <c r="AX79" s="98"/>
      <c r="AY79" s="140">
        <f>AY80+AY81+AY82</f>
        <v>90</v>
      </c>
      <c r="AZ79" s="100" t="s">
        <v>132</v>
      </c>
      <c r="BA79" s="100"/>
      <c r="BB79" s="133">
        <f>AY74</f>
        <v>270</v>
      </c>
      <c r="BE79" s="97" t="s">
        <v>96</v>
      </c>
      <c r="BF79" s="98"/>
      <c r="BG79" s="140">
        <f>BG80+BG81+BG82</f>
        <v>90</v>
      </c>
      <c r="BH79" s="100" t="s">
        <v>132</v>
      </c>
      <c r="BI79" s="100"/>
      <c r="BJ79" s="133">
        <f>BG74</f>
        <v>320</v>
      </c>
      <c r="BM79" s="97" t="s">
        <v>96</v>
      </c>
      <c r="BN79" s="98"/>
      <c r="BO79" s="140">
        <f>BO80+BO81+BO82</f>
        <v>90</v>
      </c>
      <c r="BP79" s="100" t="s">
        <v>132</v>
      </c>
      <c r="BQ79" s="100"/>
      <c r="BR79" s="133">
        <f>BO74</f>
        <v>309</v>
      </c>
    </row>
    <row r="80" spans="1:70" x14ac:dyDescent="0.2">
      <c r="A80" s="139" t="s">
        <v>156</v>
      </c>
      <c r="B80" s="101"/>
      <c r="C80" s="126">
        <v>30</v>
      </c>
      <c r="D80" s="78"/>
      <c r="E80" s="78"/>
      <c r="F80" s="129"/>
      <c r="G80" s="51"/>
      <c r="H80" s="51"/>
      <c r="I80" s="139" t="s">
        <v>156</v>
      </c>
      <c r="J80" s="101"/>
      <c r="K80" s="126">
        <v>30</v>
      </c>
      <c r="L80" s="78"/>
      <c r="M80" s="78"/>
      <c r="N80" s="129"/>
      <c r="O80" s="161"/>
      <c r="P80" s="161"/>
      <c r="Q80" s="139" t="s">
        <v>156</v>
      </c>
      <c r="R80" s="101"/>
      <c r="S80" s="126">
        <v>30</v>
      </c>
      <c r="T80" s="78"/>
      <c r="U80" s="78"/>
      <c r="V80" s="129"/>
      <c r="W80" s="161"/>
      <c r="X80" s="161"/>
      <c r="Y80" s="139" t="s">
        <v>156</v>
      </c>
      <c r="Z80" s="101"/>
      <c r="AA80" s="126">
        <v>30</v>
      </c>
      <c r="AB80" s="78"/>
      <c r="AC80" s="78"/>
      <c r="AD80" s="129"/>
      <c r="AE80" s="107"/>
      <c r="AF80" s="51"/>
      <c r="AG80" s="139" t="s">
        <v>156</v>
      </c>
      <c r="AH80" s="101"/>
      <c r="AI80" s="126">
        <v>30</v>
      </c>
      <c r="AJ80" s="78"/>
      <c r="AK80" s="78"/>
      <c r="AL80" s="129"/>
      <c r="AM80" s="51"/>
      <c r="AO80" s="139" t="s">
        <v>156</v>
      </c>
      <c r="AP80" s="101"/>
      <c r="AQ80" s="126">
        <v>30</v>
      </c>
      <c r="AR80" s="78"/>
      <c r="AS80" s="78"/>
      <c r="AT80" s="129"/>
      <c r="AW80" s="139" t="s">
        <v>156</v>
      </c>
      <c r="AX80" s="101"/>
      <c r="AY80" s="126">
        <v>30</v>
      </c>
      <c r="AZ80" s="78"/>
      <c r="BA80" s="78"/>
      <c r="BB80" s="129"/>
      <c r="BE80" s="139" t="s">
        <v>156</v>
      </c>
      <c r="BF80" s="101"/>
      <c r="BG80" s="126">
        <v>30</v>
      </c>
      <c r="BH80" s="78"/>
      <c r="BI80" s="78"/>
      <c r="BJ80" s="129"/>
      <c r="BM80" s="139" t="s">
        <v>156</v>
      </c>
      <c r="BN80" s="101"/>
      <c r="BO80" s="126">
        <v>30</v>
      </c>
      <c r="BP80" s="78"/>
      <c r="BQ80" s="78"/>
      <c r="BR80" s="129"/>
    </row>
    <row r="81" spans="1:70" x14ac:dyDescent="0.2">
      <c r="A81" s="139" t="s">
        <v>156</v>
      </c>
      <c r="B81" s="101"/>
      <c r="C81" s="126">
        <v>30</v>
      </c>
      <c r="D81" s="78"/>
      <c r="E81" s="78"/>
      <c r="F81" s="129"/>
      <c r="G81" s="51"/>
      <c r="H81" s="51"/>
      <c r="I81" s="139" t="s">
        <v>156</v>
      </c>
      <c r="J81" s="101"/>
      <c r="K81" s="126">
        <v>30</v>
      </c>
      <c r="L81" s="78"/>
      <c r="M81" s="78"/>
      <c r="N81" s="129"/>
      <c r="O81" s="161"/>
      <c r="P81" s="161"/>
      <c r="Q81" s="139" t="s">
        <v>156</v>
      </c>
      <c r="R81" s="101"/>
      <c r="S81" s="126">
        <v>30</v>
      </c>
      <c r="T81" s="78"/>
      <c r="U81" s="78"/>
      <c r="V81" s="129"/>
      <c r="W81" s="161"/>
      <c r="X81" s="161"/>
      <c r="Y81" s="139" t="s">
        <v>156</v>
      </c>
      <c r="Z81" s="101"/>
      <c r="AA81" s="126">
        <v>30</v>
      </c>
      <c r="AB81" s="78"/>
      <c r="AC81" s="78"/>
      <c r="AD81" s="129"/>
      <c r="AE81" s="107"/>
      <c r="AF81" s="51"/>
      <c r="AG81" s="139" t="s">
        <v>156</v>
      </c>
      <c r="AH81" s="101"/>
      <c r="AI81" s="126">
        <v>30</v>
      </c>
      <c r="AJ81" s="78"/>
      <c r="AK81" s="78"/>
      <c r="AL81" s="129"/>
      <c r="AM81" s="102"/>
      <c r="AO81" s="139" t="s">
        <v>156</v>
      </c>
      <c r="AP81" s="101"/>
      <c r="AQ81" s="126">
        <v>30</v>
      </c>
      <c r="AR81" s="78"/>
      <c r="AS81" s="78"/>
      <c r="AT81" s="129"/>
      <c r="AW81" s="139" t="s">
        <v>156</v>
      </c>
      <c r="AX81" s="101"/>
      <c r="AY81" s="126">
        <v>30</v>
      </c>
      <c r="AZ81" s="78"/>
      <c r="BA81" s="78"/>
      <c r="BB81" s="129"/>
      <c r="BE81" s="139" t="s">
        <v>156</v>
      </c>
      <c r="BF81" s="101"/>
      <c r="BG81" s="126">
        <v>30</v>
      </c>
      <c r="BH81" s="78"/>
      <c r="BI81" s="78"/>
      <c r="BJ81" s="129"/>
      <c r="BM81" s="139" t="s">
        <v>156</v>
      </c>
      <c r="BN81" s="101"/>
      <c r="BO81" s="126">
        <v>30</v>
      </c>
      <c r="BP81" s="78"/>
      <c r="BQ81" s="78"/>
      <c r="BR81" s="129"/>
    </row>
    <row r="82" spans="1:70" x14ac:dyDescent="0.2">
      <c r="A82" s="185" t="s">
        <v>148</v>
      </c>
      <c r="B82" s="72"/>
      <c r="C82" s="126">
        <v>30</v>
      </c>
      <c r="D82" s="78"/>
      <c r="E82" s="78"/>
      <c r="F82" s="129"/>
      <c r="G82" s="51"/>
      <c r="H82" s="51"/>
      <c r="I82" s="185" t="s">
        <v>148</v>
      </c>
      <c r="J82" s="72"/>
      <c r="K82" s="126">
        <v>30</v>
      </c>
      <c r="L82" s="78"/>
      <c r="M82" s="78"/>
      <c r="N82" s="129"/>
      <c r="O82" s="161"/>
      <c r="P82" s="161"/>
      <c r="Q82" s="185" t="s">
        <v>148</v>
      </c>
      <c r="R82" s="72"/>
      <c r="S82" s="126">
        <v>30</v>
      </c>
      <c r="T82" s="78"/>
      <c r="U82" s="78"/>
      <c r="V82" s="129"/>
      <c r="W82" s="161"/>
      <c r="X82" s="161"/>
      <c r="Y82" s="185" t="s">
        <v>148</v>
      </c>
      <c r="Z82" s="72"/>
      <c r="AA82" s="126">
        <v>30</v>
      </c>
      <c r="AB82" s="78"/>
      <c r="AC82" s="78"/>
      <c r="AD82" s="129"/>
      <c r="AE82" s="86"/>
      <c r="AF82" s="51"/>
      <c r="AG82" s="185" t="s">
        <v>148</v>
      </c>
      <c r="AH82" s="72"/>
      <c r="AI82" s="126">
        <v>30</v>
      </c>
      <c r="AJ82" s="78"/>
      <c r="AK82" s="78"/>
      <c r="AL82" s="129"/>
      <c r="AM82" s="104"/>
      <c r="AO82" s="185" t="s">
        <v>148</v>
      </c>
      <c r="AP82" s="72"/>
      <c r="AQ82" s="126">
        <v>30</v>
      </c>
      <c r="AR82" s="78"/>
      <c r="AS82" s="78"/>
      <c r="AT82" s="129"/>
      <c r="AW82" s="185" t="s">
        <v>148</v>
      </c>
      <c r="AX82" s="72"/>
      <c r="AY82" s="126">
        <v>30</v>
      </c>
      <c r="AZ82" s="78"/>
      <c r="BA82" s="78"/>
      <c r="BB82" s="129"/>
      <c r="BE82" s="185" t="s">
        <v>148</v>
      </c>
      <c r="BF82" s="72"/>
      <c r="BG82" s="126">
        <v>30</v>
      </c>
      <c r="BH82" s="78"/>
      <c r="BI82" s="78"/>
      <c r="BJ82" s="129"/>
      <c r="BM82" s="185" t="s">
        <v>148</v>
      </c>
      <c r="BN82" s="72"/>
      <c r="BO82" s="126">
        <v>30</v>
      </c>
      <c r="BP82" s="78"/>
      <c r="BQ82" s="78"/>
      <c r="BR82" s="129"/>
    </row>
    <row r="83" spans="1:70" x14ac:dyDescent="0.2">
      <c r="A83" s="190" t="s">
        <v>133</v>
      </c>
      <c r="B83" s="72"/>
      <c r="C83" s="141">
        <v>0</v>
      </c>
      <c r="D83" s="72"/>
      <c r="E83" s="72"/>
      <c r="F83" s="129"/>
      <c r="G83" s="51"/>
      <c r="H83" s="51"/>
      <c r="I83" s="190" t="s">
        <v>133</v>
      </c>
      <c r="J83" s="72"/>
      <c r="K83" s="141">
        <v>40</v>
      </c>
      <c r="L83" s="72"/>
      <c r="M83" s="72"/>
      <c r="N83" s="129"/>
      <c r="O83" s="161"/>
      <c r="P83" s="161"/>
      <c r="Q83" s="190" t="s">
        <v>133</v>
      </c>
      <c r="R83" s="72"/>
      <c r="S83" s="141">
        <v>40</v>
      </c>
      <c r="T83" s="72"/>
      <c r="U83" s="72"/>
      <c r="V83" s="129"/>
      <c r="W83" s="161"/>
      <c r="X83" s="161"/>
      <c r="Y83" s="190" t="s">
        <v>133</v>
      </c>
      <c r="Z83" s="72"/>
      <c r="AA83" s="141">
        <v>40</v>
      </c>
      <c r="AB83" s="72"/>
      <c r="AC83" s="72"/>
      <c r="AD83" s="129"/>
      <c r="AE83" s="86"/>
      <c r="AF83" s="102"/>
      <c r="AG83" s="190" t="s">
        <v>133</v>
      </c>
      <c r="AH83" s="72"/>
      <c r="AI83" s="141">
        <v>57</v>
      </c>
      <c r="AJ83" s="72"/>
      <c r="AK83" s="72"/>
      <c r="AL83" s="129"/>
      <c r="AM83" s="104"/>
      <c r="AO83" s="190" t="s">
        <v>133</v>
      </c>
      <c r="AP83" s="72"/>
      <c r="AQ83" s="141">
        <v>70</v>
      </c>
      <c r="AR83" s="72"/>
      <c r="AS83" s="72"/>
      <c r="AT83" s="129"/>
      <c r="AW83" s="190" t="s">
        <v>133</v>
      </c>
      <c r="AX83" s="72"/>
      <c r="AY83" s="141">
        <v>40</v>
      </c>
      <c r="AZ83" s="72"/>
      <c r="BA83" s="72"/>
      <c r="BB83" s="129"/>
      <c r="BE83" s="190" t="s">
        <v>133</v>
      </c>
      <c r="BF83" s="72"/>
      <c r="BG83" s="141">
        <v>57</v>
      </c>
      <c r="BH83" s="72"/>
      <c r="BI83" s="72"/>
      <c r="BJ83" s="129"/>
      <c r="BM83" s="190" t="s">
        <v>133</v>
      </c>
      <c r="BN83" s="72"/>
      <c r="BO83" s="141">
        <v>53</v>
      </c>
      <c r="BP83" s="72"/>
      <c r="BQ83" s="72"/>
      <c r="BR83" s="129"/>
    </row>
    <row r="84" spans="1:70" x14ac:dyDescent="0.2">
      <c r="A84" s="191"/>
      <c r="B84" s="72"/>
      <c r="C84" s="126"/>
      <c r="D84" s="72"/>
      <c r="E84" s="72"/>
      <c r="F84" s="129"/>
      <c r="G84" s="51"/>
      <c r="H84" s="51"/>
      <c r="I84" s="190" t="s">
        <v>165</v>
      </c>
      <c r="J84" s="72"/>
      <c r="K84" s="141">
        <v>50</v>
      </c>
      <c r="L84" s="72"/>
      <c r="M84" s="72"/>
      <c r="N84" s="129"/>
      <c r="O84" s="161"/>
      <c r="P84" s="161"/>
      <c r="Q84" s="191"/>
      <c r="R84" s="72"/>
      <c r="S84" s="126"/>
      <c r="T84" s="72"/>
      <c r="U84" s="72"/>
      <c r="V84" s="129"/>
      <c r="W84" s="161"/>
      <c r="X84" s="161"/>
      <c r="Y84" s="190" t="s">
        <v>165</v>
      </c>
      <c r="Z84" s="72"/>
      <c r="AA84" s="141">
        <v>50</v>
      </c>
      <c r="AB84" s="72"/>
      <c r="AC84" s="72"/>
      <c r="AD84" s="129"/>
      <c r="AE84" s="96"/>
      <c r="AF84" s="104"/>
      <c r="AG84" s="190" t="s">
        <v>165</v>
      </c>
      <c r="AH84" s="72"/>
      <c r="AI84" s="141">
        <v>50</v>
      </c>
      <c r="AJ84" s="72"/>
      <c r="AK84" s="72"/>
      <c r="AL84" s="129"/>
      <c r="AM84" s="51"/>
      <c r="AO84" s="190" t="s">
        <v>165</v>
      </c>
      <c r="AP84" s="72"/>
      <c r="AQ84" s="141">
        <v>50</v>
      </c>
      <c r="AR84" s="72"/>
      <c r="AS84" s="72"/>
      <c r="AT84" s="129"/>
      <c r="AW84" s="191"/>
      <c r="AX84" s="72"/>
      <c r="AY84" s="126"/>
      <c r="AZ84" s="72"/>
      <c r="BA84" s="72"/>
      <c r="BB84" s="129"/>
      <c r="BE84" s="190" t="s">
        <v>165</v>
      </c>
      <c r="BF84" s="72"/>
      <c r="BG84" s="141">
        <v>50</v>
      </c>
      <c r="BH84" s="72"/>
      <c r="BI84" s="72"/>
      <c r="BJ84" s="129"/>
      <c r="BM84" s="190" t="s">
        <v>165</v>
      </c>
      <c r="BN84" s="72"/>
      <c r="BO84" s="141">
        <v>0</v>
      </c>
      <c r="BP84" s="72"/>
      <c r="BQ84" s="72"/>
      <c r="BR84" s="129"/>
    </row>
    <row r="85" spans="1:70" x14ac:dyDescent="0.2">
      <c r="A85" s="187"/>
      <c r="B85" s="72"/>
      <c r="C85" s="126"/>
      <c r="D85" s="72"/>
      <c r="E85" s="72"/>
      <c r="F85" s="129"/>
      <c r="G85" s="51"/>
      <c r="H85" s="51"/>
      <c r="I85" s="187"/>
      <c r="J85" s="72"/>
      <c r="K85" s="126"/>
      <c r="L85" s="72"/>
      <c r="M85" s="72"/>
      <c r="N85" s="129"/>
      <c r="O85" s="161"/>
      <c r="P85" s="161"/>
      <c r="Q85" s="187"/>
      <c r="R85" s="72"/>
      <c r="S85" s="126"/>
      <c r="T85" s="72"/>
      <c r="U85" s="72"/>
      <c r="V85" s="129"/>
      <c r="W85" s="161"/>
      <c r="X85" s="161"/>
      <c r="Y85" s="187"/>
      <c r="Z85" s="72"/>
      <c r="AA85" s="126"/>
      <c r="AB85" s="72"/>
      <c r="AC85" s="72"/>
      <c r="AD85" s="129"/>
      <c r="AE85" s="92"/>
      <c r="AF85" s="51"/>
      <c r="AG85" s="187"/>
      <c r="AH85" s="72"/>
      <c r="AI85" s="126"/>
      <c r="AJ85" s="72"/>
      <c r="AK85" s="72"/>
      <c r="AL85" s="129"/>
      <c r="AM85" s="51"/>
      <c r="AO85" s="187"/>
      <c r="AP85" s="72"/>
      <c r="AQ85" s="126"/>
      <c r="AR85" s="72"/>
      <c r="AS85" s="72"/>
      <c r="AT85" s="129"/>
      <c r="AW85" s="187"/>
      <c r="AX85" s="72"/>
      <c r="AY85" s="126"/>
      <c r="AZ85" s="72"/>
      <c r="BA85" s="72"/>
      <c r="BB85" s="129"/>
      <c r="BE85" s="187"/>
      <c r="BF85" s="72"/>
      <c r="BG85" s="126"/>
      <c r="BH85" s="72"/>
      <c r="BI85" s="72"/>
      <c r="BJ85" s="129"/>
      <c r="BM85" s="187"/>
      <c r="BN85" s="72"/>
      <c r="BO85" s="126"/>
      <c r="BP85" s="72"/>
      <c r="BQ85" s="72"/>
      <c r="BR85" s="129"/>
    </row>
    <row r="86" spans="1:70" x14ac:dyDescent="0.2">
      <c r="A86" s="77" t="s">
        <v>134</v>
      </c>
      <c r="B86" s="182"/>
      <c r="C86" s="141">
        <f>F79-C79-C83</f>
        <v>85</v>
      </c>
      <c r="D86" s="72"/>
      <c r="E86" s="72"/>
      <c r="F86" s="129"/>
      <c r="G86" s="51"/>
      <c r="H86" s="51"/>
      <c r="I86" s="77" t="s">
        <v>134</v>
      </c>
      <c r="J86" s="204"/>
      <c r="K86" s="141">
        <f>N79-K79-K83-K84</f>
        <v>90</v>
      </c>
      <c r="L86" s="72"/>
      <c r="M86" s="72"/>
      <c r="N86" s="129"/>
      <c r="O86" s="161"/>
      <c r="P86" s="161"/>
      <c r="Q86" s="77" t="s">
        <v>134</v>
      </c>
      <c r="R86" s="204"/>
      <c r="S86" s="141">
        <f>V79-S79-S83</f>
        <v>140</v>
      </c>
      <c r="T86" s="72"/>
      <c r="U86" s="72"/>
      <c r="V86" s="129"/>
      <c r="W86" s="161"/>
      <c r="X86" s="161"/>
      <c r="Y86" s="77" t="s">
        <v>134</v>
      </c>
      <c r="Z86" s="208"/>
      <c r="AA86" s="141">
        <f>AD79-AA79-AA83-AA84</f>
        <v>90</v>
      </c>
      <c r="AB86" s="72"/>
      <c r="AC86" s="72"/>
      <c r="AD86" s="129"/>
      <c r="AE86" s="86"/>
      <c r="AF86" s="51"/>
      <c r="AG86" s="77" t="s">
        <v>134</v>
      </c>
      <c r="AH86" s="182"/>
      <c r="AI86" s="141">
        <f>AL79-AI79-AI83-AI84</f>
        <v>123</v>
      </c>
      <c r="AJ86" s="72"/>
      <c r="AK86" s="72"/>
      <c r="AL86" s="129"/>
      <c r="AM86" s="51"/>
      <c r="AO86" s="77" t="s">
        <v>134</v>
      </c>
      <c r="AP86" s="182"/>
      <c r="AQ86" s="141">
        <f>AT79-AQ79-AQ83-AQ84</f>
        <v>149</v>
      </c>
      <c r="AR86" s="72"/>
      <c r="AS86" s="72"/>
      <c r="AT86" s="129"/>
      <c r="AW86" s="77" t="s">
        <v>134</v>
      </c>
      <c r="AX86" s="182"/>
      <c r="AY86" s="141">
        <f>BB79-AY79-AY83</f>
        <v>140</v>
      </c>
      <c r="AZ86" s="72"/>
      <c r="BA86" s="72"/>
      <c r="BB86" s="129"/>
      <c r="BE86" s="77" t="s">
        <v>134</v>
      </c>
      <c r="BF86" s="200"/>
      <c r="BG86" s="141">
        <f>BJ79-BG79-BG83-BG84</f>
        <v>123</v>
      </c>
      <c r="BH86" s="72"/>
      <c r="BI86" s="72"/>
      <c r="BJ86" s="129"/>
      <c r="BM86" s="77" t="s">
        <v>134</v>
      </c>
      <c r="BN86" s="206"/>
      <c r="BO86" s="141">
        <f>BR79-BO79-BO83-BO84</f>
        <v>166</v>
      </c>
      <c r="BP86" s="72"/>
      <c r="BQ86" s="72"/>
      <c r="BR86" s="129"/>
    </row>
    <row r="87" spans="1:70" x14ac:dyDescent="0.2">
      <c r="A87" s="105"/>
      <c r="B87" s="192"/>
      <c r="C87" s="134"/>
      <c r="D87" s="72"/>
      <c r="E87" s="72"/>
      <c r="F87" s="129"/>
      <c r="G87" s="51"/>
      <c r="H87" s="51"/>
      <c r="I87" s="105"/>
      <c r="J87" s="192"/>
      <c r="K87" s="134"/>
      <c r="L87" s="72"/>
      <c r="M87" s="72"/>
      <c r="N87" s="129"/>
      <c r="O87" s="161"/>
      <c r="P87" s="161"/>
      <c r="Q87" s="105"/>
      <c r="R87" s="192"/>
      <c r="S87" s="134"/>
      <c r="T87" s="72"/>
      <c r="U87" s="72"/>
      <c r="V87" s="129"/>
      <c r="W87" s="161"/>
      <c r="X87" s="161"/>
      <c r="Y87" s="105"/>
      <c r="Z87" s="192"/>
      <c r="AA87" s="134"/>
      <c r="AB87" s="72"/>
      <c r="AC87" s="72"/>
      <c r="AD87" s="129"/>
      <c r="AE87" s="86"/>
      <c r="AF87" s="51"/>
      <c r="AG87" s="105"/>
      <c r="AH87" s="192"/>
      <c r="AI87" s="134"/>
      <c r="AJ87" s="72"/>
      <c r="AK87" s="72"/>
      <c r="AL87" s="129"/>
      <c r="AM87" s="51"/>
      <c r="AO87" s="105"/>
      <c r="AP87" s="192"/>
      <c r="AQ87" s="134"/>
      <c r="AR87" s="72"/>
      <c r="AS87" s="72"/>
      <c r="AT87" s="129"/>
      <c r="AW87" s="105"/>
      <c r="AX87" s="192"/>
      <c r="AY87" s="134"/>
      <c r="AZ87" s="72"/>
      <c r="BA87" s="72"/>
      <c r="BB87" s="129"/>
      <c r="BE87" s="105"/>
      <c r="BF87" s="192"/>
      <c r="BG87" s="134"/>
      <c r="BH87" s="72"/>
      <c r="BI87" s="72"/>
      <c r="BJ87" s="129"/>
      <c r="BM87" s="105"/>
      <c r="BN87" s="192"/>
      <c r="BO87" s="134"/>
      <c r="BP87" s="72"/>
      <c r="BQ87" s="72"/>
      <c r="BR87" s="129"/>
    </row>
    <row r="88" spans="1:70" x14ac:dyDescent="0.2">
      <c r="A88" s="193"/>
      <c r="B88" s="72"/>
      <c r="C88" s="129"/>
      <c r="D88" s="72"/>
      <c r="E88" s="72"/>
      <c r="F88" s="129"/>
      <c r="G88" s="51"/>
      <c r="H88" s="51"/>
      <c r="I88" s="193"/>
      <c r="J88" s="72"/>
      <c r="K88" s="129"/>
      <c r="L88" s="72"/>
      <c r="M88" s="72"/>
      <c r="N88" s="129"/>
      <c r="O88" s="161"/>
      <c r="P88" s="161"/>
      <c r="Q88" s="193"/>
      <c r="R88" s="72"/>
      <c r="S88" s="129"/>
      <c r="T88" s="72"/>
      <c r="U88" s="72"/>
      <c r="V88" s="129"/>
      <c r="W88" s="161"/>
      <c r="X88" s="161"/>
      <c r="Y88" s="193"/>
      <c r="Z88" s="72"/>
      <c r="AA88" s="129"/>
      <c r="AB88" s="72"/>
      <c r="AC88" s="72"/>
      <c r="AD88" s="129"/>
      <c r="AE88" s="86"/>
      <c r="AF88" s="51"/>
      <c r="AG88" s="193"/>
      <c r="AH88" s="72"/>
      <c r="AI88" s="129"/>
      <c r="AJ88" s="72"/>
      <c r="AK88" s="72"/>
      <c r="AL88" s="129"/>
      <c r="AM88" s="51"/>
      <c r="AO88" s="193"/>
      <c r="AP88" s="72"/>
      <c r="AQ88" s="129"/>
      <c r="AR88" s="72"/>
      <c r="AS88" s="72"/>
      <c r="AT88" s="129"/>
      <c r="AW88" s="193"/>
      <c r="AX88" s="72"/>
      <c r="AY88" s="129"/>
      <c r="AZ88" s="72"/>
      <c r="BA88" s="72"/>
      <c r="BB88" s="129"/>
      <c r="BE88" s="193"/>
      <c r="BF88" s="72"/>
      <c r="BG88" s="129"/>
      <c r="BH88" s="72"/>
      <c r="BI88" s="72"/>
      <c r="BJ88" s="129"/>
      <c r="BM88" s="193"/>
      <c r="BN88" s="72"/>
      <c r="BO88" s="129"/>
      <c r="BP88" s="72"/>
      <c r="BQ88" s="72"/>
      <c r="BR88" s="129"/>
    </row>
    <row r="89" spans="1:70" x14ac:dyDescent="0.2">
      <c r="A89" s="229" t="s">
        <v>67</v>
      </c>
      <c r="B89" s="229"/>
      <c r="C89" s="229"/>
      <c r="D89" s="229"/>
      <c r="E89" s="229"/>
      <c r="F89" s="229"/>
      <c r="G89" s="51"/>
      <c r="H89" s="51"/>
      <c r="I89" s="229" t="s">
        <v>67</v>
      </c>
      <c r="J89" s="229"/>
      <c r="K89" s="229"/>
      <c r="L89" s="229"/>
      <c r="M89" s="229"/>
      <c r="N89" s="229"/>
      <c r="O89" s="96"/>
      <c r="P89" s="96"/>
      <c r="Q89" s="229" t="s">
        <v>67</v>
      </c>
      <c r="R89" s="229"/>
      <c r="S89" s="229"/>
      <c r="T89" s="229"/>
      <c r="U89" s="229"/>
      <c r="V89" s="229"/>
      <c r="W89" s="96"/>
      <c r="X89" s="96"/>
      <c r="Y89" s="229" t="s">
        <v>67</v>
      </c>
      <c r="Z89" s="229"/>
      <c r="AA89" s="229"/>
      <c r="AB89" s="229"/>
      <c r="AC89" s="229"/>
      <c r="AD89" s="229"/>
      <c r="AE89" s="86"/>
      <c r="AF89" s="51"/>
      <c r="AG89" s="229" t="s">
        <v>67</v>
      </c>
      <c r="AH89" s="229"/>
      <c r="AI89" s="229"/>
      <c r="AJ89" s="229"/>
      <c r="AK89" s="229"/>
      <c r="AL89" s="229"/>
      <c r="AM89" s="51"/>
      <c r="AO89" s="229" t="s">
        <v>67</v>
      </c>
      <c r="AP89" s="229"/>
      <c r="AQ89" s="229"/>
      <c r="AR89" s="229"/>
      <c r="AS89" s="229"/>
      <c r="AT89" s="229"/>
      <c r="AW89" s="229" t="s">
        <v>67</v>
      </c>
      <c r="AX89" s="229"/>
      <c r="AY89" s="229"/>
      <c r="AZ89" s="229"/>
      <c r="BA89" s="229"/>
      <c r="BB89" s="229"/>
      <c r="BE89" s="229" t="s">
        <v>67</v>
      </c>
      <c r="BF89" s="229"/>
      <c r="BG89" s="229"/>
      <c r="BH89" s="229"/>
      <c r="BI89" s="229"/>
      <c r="BJ89" s="229"/>
      <c r="BM89" s="229" t="s">
        <v>67</v>
      </c>
      <c r="BN89" s="229"/>
      <c r="BO89" s="229"/>
      <c r="BP89" s="229"/>
      <c r="BQ89" s="229"/>
      <c r="BR89" s="229"/>
    </row>
    <row r="90" spans="1:70" x14ac:dyDescent="0.2">
      <c r="A90" s="230" t="s">
        <v>141</v>
      </c>
      <c r="B90" s="230"/>
      <c r="C90" s="231"/>
      <c r="D90" s="232" t="s">
        <v>142</v>
      </c>
      <c r="E90" s="230"/>
      <c r="F90" s="230"/>
      <c r="G90" s="51"/>
      <c r="H90" s="51"/>
      <c r="I90" s="230" t="s">
        <v>141</v>
      </c>
      <c r="J90" s="230"/>
      <c r="K90" s="231"/>
      <c r="L90" s="232" t="s">
        <v>142</v>
      </c>
      <c r="M90" s="230"/>
      <c r="N90" s="230"/>
      <c r="O90" s="167"/>
      <c r="P90" s="167"/>
      <c r="Q90" s="230" t="s">
        <v>141</v>
      </c>
      <c r="R90" s="230"/>
      <c r="S90" s="231"/>
      <c r="T90" s="232" t="s">
        <v>142</v>
      </c>
      <c r="U90" s="230"/>
      <c r="V90" s="230"/>
      <c r="W90" s="167"/>
      <c r="X90" s="167"/>
      <c r="Y90" s="230" t="s">
        <v>141</v>
      </c>
      <c r="Z90" s="230"/>
      <c r="AA90" s="231"/>
      <c r="AB90" s="232" t="s">
        <v>142</v>
      </c>
      <c r="AC90" s="230"/>
      <c r="AD90" s="230"/>
      <c r="AE90" s="86"/>
      <c r="AF90" s="102"/>
      <c r="AG90" s="230" t="s">
        <v>141</v>
      </c>
      <c r="AH90" s="230"/>
      <c r="AI90" s="231"/>
      <c r="AJ90" s="232" t="s">
        <v>142</v>
      </c>
      <c r="AK90" s="230"/>
      <c r="AL90" s="230"/>
      <c r="AM90" s="51"/>
      <c r="AO90" s="230" t="s">
        <v>141</v>
      </c>
      <c r="AP90" s="230"/>
      <c r="AQ90" s="231"/>
      <c r="AR90" s="232" t="s">
        <v>142</v>
      </c>
      <c r="AS90" s="230"/>
      <c r="AT90" s="230"/>
      <c r="AW90" s="230" t="s">
        <v>141</v>
      </c>
      <c r="AX90" s="230"/>
      <c r="AY90" s="231"/>
      <c r="AZ90" s="232" t="s">
        <v>142</v>
      </c>
      <c r="BA90" s="230"/>
      <c r="BB90" s="230"/>
      <c r="BE90" s="230" t="s">
        <v>141</v>
      </c>
      <c r="BF90" s="230"/>
      <c r="BG90" s="231"/>
      <c r="BH90" s="232" t="s">
        <v>142</v>
      </c>
      <c r="BI90" s="230"/>
      <c r="BJ90" s="230"/>
      <c r="BM90" s="230" t="s">
        <v>141</v>
      </c>
      <c r="BN90" s="230"/>
      <c r="BO90" s="231"/>
      <c r="BP90" s="232" t="s">
        <v>142</v>
      </c>
      <c r="BQ90" s="230"/>
      <c r="BR90" s="230"/>
    </row>
    <row r="91" spans="1:70" x14ac:dyDescent="0.2">
      <c r="A91" s="77" t="s">
        <v>136</v>
      </c>
      <c r="B91" s="72"/>
      <c r="C91" s="140">
        <f>C92+C93</f>
        <v>0</v>
      </c>
      <c r="D91" s="77" t="s">
        <v>134</v>
      </c>
      <c r="E91" s="72"/>
      <c r="F91" s="135">
        <f>C86</f>
        <v>85</v>
      </c>
      <c r="G91" s="51"/>
      <c r="H91" s="51"/>
      <c r="I91" s="77" t="s">
        <v>136</v>
      </c>
      <c r="J91" s="72"/>
      <c r="K91" s="140">
        <f>K92+K93</f>
        <v>45</v>
      </c>
      <c r="L91" s="77" t="s">
        <v>134</v>
      </c>
      <c r="M91" s="72"/>
      <c r="N91" s="135">
        <f>K86</f>
        <v>90</v>
      </c>
      <c r="O91" s="170"/>
      <c r="P91" s="170"/>
      <c r="Q91" s="77" t="s">
        <v>136</v>
      </c>
      <c r="R91" s="72"/>
      <c r="S91" s="140">
        <f>S92+S93</f>
        <v>95</v>
      </c>
      <c r="T91" s="77" t="s">
        <v>134</v>
      </c>
      <c r="U91" s="72"/>
      <c r="V91" s="135">
        <f>S86</f>
        <v>140</v>
      </c>
      <c r="W91" s="170"/>
      <c r="X91" s="170"/>
      <c r="Y91" s="77" t="s">
        <v>136</v>
      </c>
      <c r="Z91" s="72"/>
      <c r="AA91" s="140">
        <f>AA92+AA93</f>
        <v>45</v>
      </c>
      <c r="AB91" s="77" t="s">
        <v>134</v>
      </c>
      <c r="AC91" s="72"/>
      <c r="AD91" s="135">
        <f>AA86</f>
        <v>90</v>
      </c>
      <c r="AE91" s="86"/>
      <c r="AF91" s="104"/>
      <c r="AG91" s="77" t="s">
        <v>136</v>
      </c>
      <c r="AH91" s="72"/>
      <c r="AI91" s="140">
        <f>AI92+AI93</f>
        <v>95</v>
      </c>
      <c r="AJ91" s="77" t="s">
        <v>134</v>
      </c>
      <c r="AK91" s="72"/>
      <c r="AL91" s="135">
        <f>AI86</f>
        <v>123</v>
      </c>
      <c r="AM91" s="51"/>
      <c r="AO91" s="77" t="s">
        <v>136</v>
      </c>
      <c r="AP91" s="72"/>
      <c r="AQ91" s="140">
        <f>AQ92+AQ93</f>
        <v>134</v>
      </c>
      <c r="AR91" s="77" t="s">
        <v>134</v>
      </c>
      <c r="AS91" s="72"/>
      <c r="AT91" s="135">
        <f>AQ86</f>
        <v>149</v>
      </c>
      <c r="AW91" s="77" t="s">
        <v>136</v>
      </c>
      <c r="AX91" s="72"/>
      <c r="AY91" s="140">
        <f>AY92+AY93</f>
        <v>95</v>
      </c>
      <c r="AZ91" s="77" t="s">
        <v>134</v>
      </c>
      <c r="BA91" s="72"/>
      <c r="BB91" s="135">
        <f>AY86</f>
        <v>140</v>
      </c>
      <c r="BE91" s="77" t="s">
        <v>136</v>
      </c>
      <c r="BF91" s="72"/>
      <c r="BG91" s="140">
        <f>BG92+BG93</f>
        <v>95</v>
      </c>
      <c r="BH91" s="77" t="s">
        <v>134</v>
      </c>
      <c r="BI91" s="72"/>
      <c r="BJ91" s="135">
        <f>BG86</f>
        <v>123</v>
      </c>
      <c r="BM91" s="77" t="s">
        <v>136</v>
      </c>
      <c r="BN91" s="72"/>
      <c r="BO91" s="140">
        <f>BO92+BO93</f>
        <v>134</v>
      </c>
      <c r="BP91" s="77" t="s">
        <v>134</v>
      </c>
      <c r="BQ91" s="72"/>
      <c r="BR91" s="135">
        <f>BO86</f>
        <v>166</v>
      </c>
    </row>
    <row r="92" spans="1:70" x14ac:dyDescent="0.2">
      <c r="A92" s="142" t="s">
        <v>137</v>
      </c>
      <c r="B92" s="72"/>
      <c r="C92" s="126">
        <v>0</v>
      </c>
      <c r="D92" s="77"/>
      <c r="E92" s="72"/>
      <c r="F92" s="135"/>
      <c r="G92" s="51"/>
      <c r="H92" s="51"/>
      <c r="I92" s="142" t="s">
        <v>137</v>
      </c>
      <c r="J92" s="72"/>
      <c r="K92" s="126">
        <v>45</v>
      </c>
      <c r="L92" s="77"/>
      <c r="M92" s="72"/>
      <c r="N92" s="135"/>
      <c r="O92" s="170"/>
      <c r="P92" s="170"/>
      <c r="Q92" s="142" t="s">
        <v>137</v>
      </c>
      <c r="R92" s="72"/>
      <c r="S92" s="126">
        <v>45</v>
      </c>
      <c r="T92" s="77"/>
      <c r="U92" s="72"/>
      <c r="V92" s="135"/>
      <c r="W92" s="170"/>
      <c r="X92" s="170"/>
      <c r="Y92" s="142" t="s">
        <v>137</v>
      </c>
      <c r="Z92" s="72"/>
      <c r="AA92" s="126">
        <v>45</v>
      </c>
      <c r="AB92" s="77"/>
      <c r="AC92" s="72"/>
      <c r="AD92" s="135"/>
      <c r="AE92" s="86"/>
      <c r="AF92" s="104"/>
      <c r="AG92" s="142" t="s">
        <v>137</v>
      </c>
      <c r="AH92" s="72"/>
      <c r="AI92" s="126">
        <v>95</v>
      </c>
      <c r="AJ92" s="77"/>
      <c r="AK92" s="72"/>
      <c r="AL92" s="135"/>
      <c r="AM92" s="51"/>
      <c r="AO92" s="142" t="s">
        <v>137</v>
      </c>
      <c r="AP92" s="72"/>
      <c r="AQ92" s="126">
        <v>134</v>
      </c>
      <c r="AR92" s="77"/>
      <c r="AS92" s="72"/>
      <c r="AT92" s="135"/>
      <c r="AW92" s="142" t="s">
        <v>137</v>
      </c>
      <c r="AX92" s="72"/>
      <c r="AY92" s="126">
        <v>45</v>
      </c>
      <c r="AZ92" s="77"/>
      <c r="BA92" s="72"/>
      <c r="BB92" s="135"/>
      <c r="BE92" s="142" t="s">
        <v>137</v>
      </c>
      <c r="BF92" s="72"/>
      <c r="BG92" s="126">
        <f>BJ71</f>
        <v>95</v>
      </c>
      <c r="BH92" s="77"/>
      <c r="BI92" s="72"/>
      <c r="BJ92" s="135"/>
      <c r="BM92" s="142" t="s">
        <v>137</v>
      </c>
      <c r="BN92" s="72"/>
      <c r="BO92" s="126">
        <f>BR71</f>
        <v>84</v>
      </c>
      <c r="BP92" s="77"/>
      <c r="BQ92" s="72"/>
      <c r="BR92" s="135"/>
    </row>
    <row r="93" spans="1:70" x14ac:dyDescent="0.2">
      <c r="A93" s="142" t="s">
        <v>138</v>
      </c>
      <c r="B93" s="72"/>
      <c r="C93" s="126">
        <v>0</v>
      </c>
      <c r="D93" s="77"/>
      <c r="E93" s="72"/>
      <c r="F93" s="135"/>
      <c r="G93" s="51"/>
      <c r="H93" s="51"/>
      <c r="I93" s="142" t="s">
        <v>138</v>
      </c>
      <c r="J93" s="72"/>
      <c r="K93" s="126">
        <v>0</v>
      </c>
      <c r="L93" s="77"/>
      <c r="M93" s="72"/>
      <c r="N93" s="135"/>
      <c r="O93" s="170"/>
      <c r="P93" s="170"/>
      <c r="Q93" s="142" t="s">
        <v>138</v>
      </c>
      <c r="R93" s="72"/>
      <c r="S93" s="126">
        <v>50</v>
      </c>
      <c r="T93" s="77"/>
      <c r="U93" s="72"/>
      <c r="V93" s="135"/>
      <c r="W93" s="170"/>
      <c r="X93" s="170"/>
      <c r="Y93" s="142" t="s">
        <v>138</v>
      </c>
      <c r="Z93" s="72"/>
      <c r="AA93" s="126">
        <v>0</v>
      </c>
      <c r="AB93" s="77"/>
      <c r="AC93" s="72"/>
      <c r="AD93" s="135"/>
      <c r="AE93" s="86"/>
      <c r="AF93" s="51"/>
      <c r="AG93" s="142" t="s">
        <v>138</v>
      </c>
      <c r="AH93" s="72"/>
      <c r="AI93" s="126">
        <v>0</v>
      </c>
      <c r="AJ93" s="77"/>
      <c r="AK93" s="72"/>
      <c r="AL93" s="135"/>
      <c r="AM93" s="51"/>
      <c r="AO93" s="142" t="s">
        <v>138</v>
      </c>
      <c r="AP93" s="72"/>
      <c r="AQ93" s="126">
        <v>0</v>
      </c>
      <c r="AR93" s="77"/>
      <c r="AS93" s="72"/>
      <c r="AT93" s="135"/>
      <c r="AW93" s="142" t="s">
        <v>138</v>
      </c>
      <c r="AX93" s="72"/>
      <c r="AY93" s="126">
        <v>50</v>
      </c>
      <c r="AZ93" s="77"/>
      <c r="BA93" s="72"/>
      <c r="BB93" s="135"/>
      <c r="BE93" s="142" t="s">
        <v>138</v>
      </c>
      <c r="BF93" s="72"/>
      <c r="BG93" s="126">
        <v>0</v>
      </c>
      <c r="BH93" s="77"/>
      <c r="BI93" s="72"/>
      <c r="BJ93" s="135"/>
      <c r="BM93" s="142" t="s">
        <v>138</v>
      </c>
      <c r="BN93" s="72"/>
      <c r="BO93" s="126">
        <v>50</v>
      </c>
      <c r="BP93" s="77"/>
      <c r="BQ93" s="72"/>
      <c r="BR93" s="135"/>
    </row>
    <row r="94" spans="1:70" x14ac:dyDescent="0.2">
      <c r="A94" s="190" t="s">
        <v>133</v>
      </c>
      <c r="B94" s="182"/>
      <c r="C94" s="141">
        <f>C83*-1</f>
        <v>0</v>
      </c>
      <c r="D94" s="72"/>
      <c r="E94" s="72"/>
      <c r="F94" s="129"/>
      <c r="G94" s="51"/>
      <c r="H94" s="51"/>
      <c r="I94" s="190" t="s">
        <v>133</v>
      </c>
      <c r="J94" s="204"/>
      <c r="K94" s="141">
        <f>K83*-1</f>
        <v>-40</v>
      </c>
      <c r="L94" s="72"/>
      <c r="M94" s="72"/>
      <c r="N94" s="129"/>
      <c r="O94" s="161"/>
      <c r="P94" s="161"/>
      <c r="Q94" s="190" t="s">
        <v>133</v>
      </c>
      <c r="R94" s="204"/>
      <c r="S94" s="141">
        <f>S83*-1</f>
        <v>-40</v>
      </c>
      <c r="T94" s="72"/>
      <c r="U94" s="72"/>
      <c r="V94" s="129"/>
      <c r="W94" s="161"/>
      <c r="X94" s="161"/>
      <c r="Y94" s="190" t="s">
        <v>133</v>
      </c>
      <c r="Z94" s="208"/>
      <c r="AA94" s="141">
        <f>AA83*-1</f>
        <v>-40</v>
      </c>
      <c r="AB94" s="72"/>
      <c r="AC94" s="72"/>
      <c r="AD94" s="129"/>
      <c r="AE94" s="86"/>
      <c r="AF94" s="51"/>
      <c r="AG94" s="190" t="s">
        <v>133</v>
      </c>
      <c r="AH94" s="182"/>
      <c r="AI94" s="141">
        <f>AI83*-1</f>
        <v>-57</v>
      </c>
      <c r="AJ94" s="72"/>
      <c r="AK94" s="72"/>
      <c r="AL94" s="129"/>
      <c r="AM94" s="51"/>
      <c r="AO94" s="190" t="s">
        <v>133</v>
      </c>
      <c r="AP94" s="182"/>
      <c r="AQ94" s="141">
        <f>AQ83*-1</f>
        <v>-70</v>
      </c>
      <c r="AR94" s="72"/>
      <c r="AS94" s="72"/>
      <c r="AT94" s="129"/>
      <c r="AW94" s="190" t="s">
        <v>133</v>
      </c>
      <c r="AX94" s="182"/>
      <c r="AY94" s="141">
        <f>AY83*-1</f>
        <v>-40</v>
      </c>
      <c r="AZ94" s="72"/>
      <c r="BA94" s="72"/>
      <c r="BB94" s="129"/>
      <c r="BE94" s="190" t="s">
        <v>133</v>
      </c>
      <c r="BF94" s="200"/>
      <c r="BG94" s="141">
        <f>BG83*-1</f>
        <v>-57</v>
      </c>
      <c r="BH94" s="72"/>
      <c r="BI94" s="72"/>
      <c r="BJ94" s="129"/>
      <c r="BM94" s="190" t="s">
        <v>133</v>
      </c>
      <c r="BN94" s="206"/>
      <c r="BO94" s="141">
        <f>BO83*-1</f>
        <v>-53</v>
      </c>
      <c r="BP94" s="72"/>
      <c r="BQ94" s="72"/>
      <c r="BR94" s="129"/>
    </row>
    <row r="95" spans="1:70" x14ac:dyDescent="0.2">
      <c r="A95" s="194"/>
      <c r="B95" s="108"/>
      <c r="C95" s="126"/>
      <c r="D95" s="72"/>
      <c r="E95" s="72"/>
      <c r="F95" s="129"/>
      <c r="G95" s="51"/>
      <c r="H95" s="51"/>
      <c r="I95" s="194"/>
      <c r="J95" s="108"/>
      <c r="K95" s="126"/>
      <c r="L95" s="72"/>
      <c r="M95" s="72"/>
      <c r="N95" s="129"/>
      <c r="O95" s="161"/>
      <c r="P95" s="161"/>
      <c r="Q95" s="194"/>
      <c r="R95" s="108"/>
      <c r="S95" s="126"/>
      <c r="T95" s="72"/>
      <c r="U95" s="72"/>
      <c r="V95" s="129"/>
      <c r="W95" s="161"/>
      <c r="X95" s="161"/>
      <c r="Y95" s="194"/>
      <c r="Z95" s="108"/>
      <c r="AA95" s="126"/>
      <c r="AB95" s="72"/>
      <c r="AC95" s="72"/>
      <c r="AD95" s="129"/>
      <c r="AE95" s="86"/>
      <c r="AF95" s="51"/>
      <c r="AG95" s="194"/>
      <c r="AH95" s="108"/>
      <c r="AI95" s="126"/>
      <c r="AJ95" s="72"/>
      <c r="AK95" s="72"/>
      <c r="AL95" s="129"/>
      <c r="AM95" s="51"/>
      <c r="AO95" s="194"/>
      <c r="AP95" s="108"/>
      <c r="AQ95" s="126"/>
      <c r="AR95" s="72"/>
      <c r="AS95" s="72"/>
      <c r="AT95" s="129"/>
      <c r="AW95" s="194"/>
      <c r="AX95" s="108"/>
      <c r="AY95" s="126"/>
      <c r="AZ95" s="72"/>
      <c r="BA95" s="72"/>
      <c r="BB95" s="129"/>
      <c r="BE95" s="194"/>
      <c r="BF95" s="108"/>
      <c r="BG95" s="126"/>
      <c r="BH95" s="72"/>
      <c r="BI95" s="72"/>
      <c r="BJ95" s="129"/>
      <c r="BM95" s="194"/>
      <c r="BN95" s="108"/>
      <c r="BO95" s="126"/>
      <c r="BP95" s="72"/>
      <c r="BQ95" s="72"/>
      <c r="BR95" s="129"/>
    </row>
    <row r="96" spans="1:70" x14ac:dyDescent="0.2">
      <c r="A96" s="71" t="s">
        <v>140</v>
      </c>
      <c r="B96" s="108"/>
      <c r="C96" s="141">
        <f>F96-C91-C94</f>
        <v>85</v>
      </c>
      <c r="D96" s="71" t="s">
        <v>135</v>
      </c>
      <c r="E96" s="72"/>
      <c r="F96" s="135">
        <f>F91</f>
        <v>85</v>
      </c>
      <c r="G96" s="51"/>
      <c r="H96" s="51"/>
      <c r="I96" s="71" t="s">
        <v>140</v>
      </c>
      <c r="J96" s="108"/>
      <c r="K96" s="141">
        <f>N96-K91-K94</f>
        <v>85</v>
      </c>
      <c r="L96" s="71" t="s">
        <v>135</v>
      </c>
      <c r="M96" s="72"/>
      <c r="N96" s="135">
        <f>N91</f>
        <v>90</v>
      </c>
      <c r="O96" s="170"/>
      <c r="P96" s="170"/>
      <c r="Q96" s="71" t="s">
        <v>140</v>
      </c>
      <c r="R96" s="108"/>
      <c r="S96" s="141">
        <f>V96-S91-S94</f>
        <v>85</v>
      </c>
      <c r="T96" s="71" t="s">
        <v>135</v>
      </c>
      <c r="U96" s="72"/>
      <c r="V96" s="135">
        <f>V91</f>
        <v>140</v>
      </c>
      <c r="W96" s="170"/>
      <c r="X96" s="170"/>
      <c r="Y96" s="71" t="s">
        <v>140</v>
      </c>
      <c r="Z96" s="108"/>
      <c r="AA96" s="141">
        <f>AD96-AA91-AA94</f>
        <v>85</v>
      </c>
      <c r="AB96" s="71" t="s">
        <v>135</v>
      </c>
      <c r="AC96" s="72"/>
      <c r="AD96" s="135">
        <f>AD91</f>
        <v>90</v>
      </c>
      <c r="AE96" s="86"/>
      <c r="AF96" s="51"/>
      <c r="AG96" s="71" t="s">
        <v>140</v>
      </c>
      <c r="AH96" s="108"/>
      <c r="AI96" s="141">
        <f>AL96-AI91-AI94</f>
        <v>85</v>
      </c>
      <c r="AJ96" s="71" t="s">
        <v>135</v>
      </c>
      <c r="AK96" s="72"/>
      <c r="AL96" s="135">
        <f>AL91</f>
        <v>123</v>
      </c>
      <c r="AM96" s="51"/>
      <c r="AO96" s="71" t="s">
        <v>140</v>
      </c>
      <c r="AP96" s="108"/>
      <c r="AQ96" s="141">
        <f>AT96-AQ91-AQ94</f>
        <v>85</v>
      </c>
      <c r="AR96" s="71" t="s">
        <v>135</v>
      </c>
      <c r="AS96" s="72"/>
      <c r="AT96" s="135">
        <f>AT91</f>
        <v>149</v>
      </c>
      <c r="AW96" s="71" t="s">
        <v>140</v>
      </c>
      <c r="AX96" s="108"/>
      <c r="AY96" s="141">
        <f>BB96-AY91-AY94</f>
        <v>85</v>
      </c>
      <c r="AZ96" s="71" t="s">
        <v>135</v>
      </c>
      <c r="BA96" s="72"/>
      <c r="BB96" s="135">
        <f>BB91</f>
        <v>140</v>
      </c>
      <c r="BE96" s="71" t="s">
        <v>140</v>
      </c>
      <c r="BF96" s="108"/>
      <c r="BG96" s="141">
        <f>BJ96-BG91-BG94</f>
        <v>85</v>
      </c>
      <c r="BH96" s="71" t="s">
        <v>135</v>
      </c>
      <c r="BI96" s="72"/>
      <c r="BJ96" s="135">
        <f>BJ91</f>
        <v>123</v>
      </c>
      <c r="BM96" s="71" t="s">
        <v>140</v>
      </c>
      <c r="BN96" s="108"/>
      <c r="BO96" s="141">
        <f>BR96-BO91-BO94</f>
        <v>85</v>
      </c>
      <c r="BP96" s="71" t="s">
        <v>135</v>
      </c>
      <c r="BQ96" s="72"/>
      <c r="BR96" s="135">
        <f>BR91</f>
        <v>166</v>
      </c>
    </row>
    <row r="97" spans="1:70" x14ac:dyDescent="0.2">
      <c r="A97" s="71"/>
      <c r="B97" s="108"/>
      <c r="C97" s="125"/>
      <c r="D97" s="71"/>
      <c r="E97" s="72"/>
      <c r="F97" s="135"/>
      <c r="G97" s="51"/>
      <c r="H97" s="51"/>
      <c r="I97" s="71"/>
      <c r="J97" s="108"/>
      <c r="K97" s="125"/>
      <c r="L97" s="71"/>
      <c r="M97" s="72"/>
      <c r="N97" s="135"/>
      <c r="O97" s="170"/>
      <c r="P97" s="170"/>
      <c r="Q97" s="71"/>
      <c r="R97" s="108"/>
      <c r="S97" s="125"/>
      <c r="T97" s="71"/>
      <c r="U97" s="72"/>
      <c r="V97" s="135"/>
      <c r="W97" s="170"/>
      <c r="X97" s="170"/>
      <c r="Y97" s="71"/>
      <c r="Z97" s="108"/>
      <c r="AA97" s="125"/>
      <c r="AB97" s="71"/>
      <c r="AC97" s="72"/>
      <c r="AD97" s="135"/>
      <c r="AE97" s="86"/>
      <c r="AF97" s="51"/>
      <c r="AG97" s="71"/>
      <c r="AH97" s="108"/>
      <c r="AI97" s="125"/>
      <c r="AJ97" s="71"/>
      <c r="AK97" s="72"/>
      <c r="AL97" s="135"/>
      <c r="AM97" s="51"/>
      <c r="AO97" s="71"/>
      <c r="AP97" s="108"/>
      <c r="AQ97" s="125"/>
      <c r="AR97" s="71"/>
      <c r="AS97" s="72"/>
      <c r="AT97" s="135"/>
      <c r="AW97" s="71"/>
      <c r="AX97" s="108"/>
      <c r="AY97" s="125"/>
      <c r="AZ97" s="71"/>
      <c r="BA97" s="72"/>
      <c r="BB97" s="135"/>
      <c r="BE97" s="71"/>
      <c r="BF97" s="108"/>
      <c r="BG97" s="125"/>
      <c r="BH97" s="71"/>
      <c r="BI97" s="72"/>
      <c r="BJ97" s="135"/>
      <c r="BM97" s="71"/>
      <c r="BN97" s="108"/>
      <c r="BO97" s="125"/>
      <c r="BP97" s="71"/>
      <c r="BQ97" s="72"/>
      <c r="BR97" s="135"/>
    </row>
    <row r="98" spans="1:70" x14ac:dyDescent="0.2">
      <c r="A98" s="71"/>
      <c r="B98" s="108"/>
      <c r="C98" s="125"/>
      <c r="D98" s="71"/>
      <c r="E98" s="72"/>
      <c r="F98" s="135"/>
      <c r="G98" s="51"/>
      <c r="H98" s="51"/>
      <c r="I98" s="71"/>
      <c r="J98" s="108"/>
      <c r="K98" s="125"/>
      <c r="L98" s="71"/>
      <c r="M98" s="72"/>
      <c r="N98" s="135"/>
      <c r="O98" s="170"/>
      <c r="P98" s="170"/>
      <c r="Q98" s="71"/>
      <c r="R98" s="108"/>
      <c r="S98" s="125"/>
      <c r="T98" s="71"/>
      <c r="U98" s="72"/>
      <c r="V98" s="135"/>
      <c r="W98" s="170"/>
      <c r="X98" s="170"/>
      <c r="Y98" s="71"/>
      <c r="Z98" s="108"/>
      <c r="AA98" s="125"/>
      <c r="AB98" s="71"/>
      <c r="AC98" s="72"/>
      <c r="AD98" s="135"/>
      <c r="AE98" s="86"/>
      <c r="AF98" s="51"/>
      <c r="AG98" s="71"/>
      <c r="AH98" s="108"/>
      <c r="AI98" s="125"/>
      <c r="AJ98" s="71"/>
      <c r="AK98" s="72"/>
      <c r="AL98" s="135"/>
      <c r="AM98" s="51"/>
      <c r="AO98" s="71"/>
      <c r="AP98" s="108"/>
      <c r="AQ98" s="125"/>
      <c r="AR98" s="71"/>
      <c r="AS98" s="72"/>
      <c r="AT98" s="135"/>
      <c r="AW98" s="71"/>
      <c r="AX98" s="108"/>
      <c r="AY98" s="125"/>
      <c r="AZ98" s="71"/>
      <c r="BA98" s="72"/>
      <c r="BB98" s="135"/>
      <c r="BE98" s="71"/>
      <c r="BF98" s="108"/>
      <c r="BG98" s="125"/>
      <c r="BH98" s="71"/>
      <c r="BI98" s="72"/>
      <c r="BJ98" s="135"/>
      <c r="BM98" s="71"/>
      <c r="BN98" s="108"/>
      <c r="BO98" s="125"/>
      <c r="BP98" s="71"/>
      <c r="BQ98" s="72"/>
      <c r="BR98" s="135"/>
    </row>
    <row r="99" spans="1:70" x14ac:dyDescent="0.2">
      <c r="A99" s="229" t="s">
        <v>139</v>
      </c>
      <c r="B99" s="229"/>
      <c r="C99" s="229"/>
      <c r="D99" s="229"/>
      <c r="E99" s="229"/>
      <c r="F99" s="229"/>
      <c r="G99" s="51"/>
      <c r="H99" s="51"/>
      <c r="I99" s="229" t="s">
        <v>139</v>
      </c>
      <c r="J99" s="229"/>
      <c r="K99" s="229"/>
      <c r="L99" s="229"/>
      <c r="M99" s="229"/>
      <c r="N99" s="229"/>
      <c r="O99" s="96"/>
      <c r="P99" s="96"/>
      <c r="Q99" s="229" t="s">
        <v>139</v>
      </c>
      <c r="R99" s="229"/>
      <c r="S99" s="229"/>
      <c r="T99" s="229"/>
      <c r="U99" s="229"/>
      <c r="V99" s="229"/>
      <c r="W99" s="96"/>
      <c r="X99" s="96"/>
      <c r="Y99" s="229" t="s">
        <v>139</v>
      </c>
      <c r="Z99" s="229"/>
      <c r="AA99" s="229"/>
      <c r="AB99" s="229"/>
      <c r="AC99" s="229"/>
      <c r="AD99" s="229"/>
      <c r="AE99" s="86"/>
      <c r="AF99" s="51"/>
      <c r="AG99" s="229" t="s">
        <v>139</v>
      </c>
      <c r="AH99" s="229"/>
      <c r="AI99" s="229"/>
      <c r="AJ99" s="229"/>
      <c r="AK99" s="229"/>
      <c r="AL99" s="229"/>
      <c r="AM99" s="51"/>
      <c r="AO99" s="229" t="s">
        <v>139</v>
      </c>
      <c r="AP99" s="229"/>
      <c r="AQ99" s="229"/>
      <c r="AR99" s="229"/>
      <c r="AS99" s="229"/>
      <c r="AT99" s="229"/>
      <c r="AW99" s="229" t="s">
        <v>139</v>
      </c>
      <c r="AX99" s="229"/>
      <c r="AY99" s="229"/>
      <c r="AZ99" s="229"/>
      <c r="BA99" s="229"/>
      <c r="BB99" s="229"/>
      <c r="BE99" s="229" t="s">
        <v>139</v>
      </c>
      <c r="BF99" s="229"/>
      <c r="BG99" s="229"/>
      <c r="BH99" s="229"/>
      <c r="BI99" s="229"/>
      <c r="BJ99" s="229"/>
      <c r="BM99" s="229" t="s">
        <v>139</v>
      </c>
      <c r="BN99" s="229"/>
      <c r="BO99" s="229"/>
      <c r="BP99" s="229"/>
      <c r="BQ99" s="229"/>
      <c r="BR99" s="229"/>
    </row>
    <row r="100" spans="1:70" x14ac:dyDescent="0.2">
      <c r="A100" s="230" t="s">
        <v>141</v>
      </c>
      <c r="B100" s="230"/>
      <c r="C100" s="231"/>
      <c r="D100" s="232" t="s">
        <v>142</v>
      </c>
      <c r="E100" s="230"/>
      <c r="F100" s="230"/>
      <c r="G100" s="51"/>
      <c r="H100" s="51"/>
      <c r="I100" s="230" t="s">
        <v>141</v>
      </c>
      <c r="J100" s="230"/>
      <c r="K100" s="231"/>
      <c r="L100" s="232" t="s">
        <v>142</v>
      </c>
      <c r="M100" s="230"/>
      <c r="N100" s="230"/>
      <c r="O100" s="167"/>
      <c r="P100" s="167"/>
      <c r="Q100" s="230" t="s">
        <v>141</v>
      </c>
      <c r="R100" s="230"/>
      <c r="S100" s="231"/>
      <c r="T100" s="232" t="s">
        <v>142</v>
      </c>
      <c r="U100" s="230"/>
      <c r="V100" s="230"/>
      <c r="W100" s="167"/>
      <c r="X100" s="167"/>
      <c r="Y100" s="230" t="s">
        <v>141</v>
      </c>
      <c r="Z100" s="230"/>
      <c r="AA100" s="231"/>
      <c r="AB100" s="232" t="s">
        <v>142</v>
      </c>
      <c r="AC100" s="230"/>
      <c r="AD100" s="230"/>
      <c r="AE100" s="86"/>
      <c r="AF100" s="51"/>
      <c r="AG100" s="230" t="s">
        <v>141</v>
      </c>
      <c r="AH100" s="230"/>
      <c r="AI100" s="231"/>
      <c r="AJ100" s="232" t="s">
        <v>142</v>
      </c>
      <c r="AK100" s="230"/>
      <c r="AL100" s="230"/>
      <c r="AM100" s="51"/>
      <c r="AO100" s="230" t="s">
        <v>141</v>
      </c>
      <c r="AP100" s="230"/>
      <c r="AQ100" s="231"/>
      <c r="AR100" s="232" t="s">
        <v>142</v>
      </c>
      <c r="AS100" s="230"/>
      <c r="AT100" s="230"/>
      <c r="AW100" s="230" t="s">
        <v>141</v>
      </c>
      <c r="AX100" s="230"/>
      <c r="AY100" s="231"/>
      <c r="AZ100" s="232" t="s">
        <v>142</v>
      </c>
      <c r="BA100" s="230"/>
      <c r="BB100" s="230"/>
      <c r="BE100" s="230" t="s">
        <v>141</v>
      </c>
      <c r="BF100" s="230"/>
      <c r="BG100" s="231"/>
      <c r="BH100" s="232" t="s">
        <v>142</v>
      </c>
      <c r="BI100" s="230"/>
      <c r="BJ100" s="230"/>
      <c r="BM100" s="230" t="s">
        <v>141</v>
      </c>
      <c r="BN100" s="230"/>
      <c r="BO100" s="231"/>
      <c r="BP100" s="232" t="s">
        <v>142</v>
      </c>
      <c r="BQ100" s="230"/>
      <c r="BR100" s="230"/>
    </row>
    <row r="101" spans="1:70" x14ac:dyDescent="0.2">
      <c r="A101" s="77" t="s">
        <v>144</v>
      </c>
      <c r="B101" s="72"/>
      <c r="C101" s="140">
        <v>85</v>
      </c>
      <c r="D101" s="77" t="s">
        <v>140</v>
      </c>
      <c r="E101" s="72"/>
      <c r="F101" s="135">
        <f>C96</f>
        <v>85</v>
      </c>
      <c r="G101" s="51"/>
      <c r="H101" s="51"/>
      <c r="I101" s="77" t="s">
        <v>144</v>
      </c>
      <c r="J101" s="72"/>
      <c r="K101" s="140">
        <v>85</v>
      </c>
      <c r="L101" s="77" t="s">
        <v>140</v>
      </c>
      <c r="M101" s="72"/>
      <c r="N101" s="135">
        <f>K96</f>
        <v>85</v>
      </c>
      <c r="O101" s="170"/>
      <c r="P101" s="170"/>
      <c r="Q101" s="77" t="s">
        <v>144</v>
      </c>
      <c r="R101" s="72"/>
      <c r="S101" s="140">
        <v>85</v>
      </c>
      <c r="T101" s="77" t="s">
        <v>140</v>
      </c>
      <c r="U101" s="72"/>
      <c r="V101" s="135">
        <f>S96</f>
        <v>85</v>
      </c>
      <c r="W101" s="170"/>
      <c r="X101" s="170"/>
      <c r="Y101" s="77" t="s">
        <v>144</v>
      </c>
      <c r="Z101" s="72"/>
      <c r="AA101" s="140">
        <v>85</v>
      </c>
      <c r="AB101" s="77" t="s">
        <v>140</v>
      </c>
      <c r="AC101" s="72"/>
      <c r="AD101" s="135">
        <f>AA96</f>
        <v>85</v>
      </c>
      <c r="AE101" s="86"/>
      <c r="AF101" s="51"/>
      <c r="AG101" s="77" t="s">
        <v>144</v>
      </c>
      <c r="AH101" s="72"/>
      <c r="AI101" s="140">
        <v>85</v>
      </c>
      <c r="AJ101" s="77" t="s">
        <v>140</v>
      </c>
      <c r="AK101" s="72"/>
      <c r="AL101" s="135">
        <f>AI96</f>
        <v>85</v>
      </c>
      <c r="AM101" s="51"/>
      <c r="AO101" s="77" t="s">
        <v>144</v>
      </c>
      <c r="AP101" s="72"/>
      <c r="AQ101" s="140">
        <v>85</v>
      </c>
      <c r="AR101" s="77" t="s">
        <v>140</v>
      </c>
      <c r="AS101" s="72"/>
      <c r="AT101" s="135">
        <f>AQ96</f>
        <v>85</v>
      </c>
      <c r="AW101" s="77" t="s">
        <v>144</v>
      </c>
      <c r="AX101" s="72"/>
      <c r="AY101" s="140">
        <v>85</v>
      </c>
      <c r="AZ101" s="77" t="s">
        <v>140</v>
      </c>
      <c r="BA101" s="72"/>
      <c r="BB101" s="135">
        <f>AY96</f>
        <v>85</v>
      </c>
      <c r="BE101" s="77" t="s">
        <v>144</v>
      </c>
      <c r="BF101" s="72"/>
      <c r="BG101" s="140">
        <v>85</v>
      </c>
      <c r="BH101" s="77" t="s">
        <v>140</v>
      </c>
      <c r="BI101" s="72"/>
      <c r="BJ101" s="135">
        <f>BG96</f>
        <v>85</v>
      </c>
      <c r="BM101" s="77" t="s">
        <v>144</v>
      </c>
      <c r="BN101" s="72"/>
      <c r="BO101" s="140">
        <v>85</v>
      </c>
      <c r="BP101" s="77" t="s">
        <v>140</v>
      </c>
      <c r="BQ101" s="72"/>
      <c r="BR101" s="135">
        <f>BO96</f>
        <v>85</v>
      </c>
    </row>
    <row r="102" spans="1:70" x14ac:dyDescent="0.2">
      <c r="A102" s="108"/>
      <c r="B102" s="79"/>
      <c r="C102" s="137"/>
      <c r="D102" s="108"/>
      <c r="E102" s="108"/>
      <c r="F102" s="134"/>
      <c r="G102" s="51"/>
      <c r="H102" s="51"/>
      <c r="I102" s="108"/>
      <c r="J102" s="79"/>
      <c r="K102" s="137"/>
      <c r="L102" s="108"/>
      <c r="M102" s="108"/>
      <c r="N102" s="134"/>
      <c r="O102" s="171"/>
      <c r="P102" s="171"/>
      <c r="Q102" s="108"/>
      <c r="R102" s="79"/>
      <c r="S102" s="137"/>
      <c r="T102" s="108"/>
      <c r="U102" s="108"/>
      <c r="V102" s="134"/>
      <c r="W102" s="171"/>
      <c r="X102" s="171"/>
      <c r="Y102" s="108"/>
      <c r="Z102" s="79"/>
      <c r="AA102" s="137"/>
      <c r="AB102" s="108"/>
      <c r="AC102" s="108"/>
      <c r="AD102" s="134"/>
      <c r="AE102" s="86"/>
      <c r="AF102" s="51"/>
      <c r="AG102" s="108"/>
      <c r="AH102" s="79"/>
      <c r="AI102" s="137"/>
      <c r="AJ102" s="108"/>
      <c r="AK102" s="108"/>
      <c r="AL102" s="134"/>
      <c r="AM102" s="51"/>
      <c r="AO102" s="108"/>
      <c r="AP102" s="79"/>
      <c r="AQ102" s="137"/>
      <c r="AR102" s="108"/>
      <c r="AS102" s="108"/>
      <c r="AT102" s="134"/>
      <c r="AW102" s="108"/>
      <c r="AX102" s="79"/>
      <c r="AY102" s="137"/>
      <c r="AZ102" s="108"/>
      <c r="BA102" s="108"/>
      <c r="BB102" s="134"/>
      <c r="BE102" s="108"/>
      <c r="BF102" s="79"/>
      <c r="BG102" s="137"/>
      <c r="BH102" s="108"/>
      <c r="BI102" s="108"/>
      <c r="BJ102" s="134"/>
      <c r="BM102" s="108"/>
      <c r="BN102" s="79"/>
      <c r="BO102" s="137"/>
      <c r="BP102" s="108"/>
      <c r="BQ102" s="108"/>
      <c r="BR102" s="134"/>
    </row>
    <row r="103" spans="1:70" x14ac:dyDescent="0.2">
      <c r="A103" s="108"/>
      <c r="B103" s="79"/>
      <c r="C103" s="138"/>
      <c r="D103" s="108"/>
      <c r="E103" s="108"/>
      <c r="F103" s="134"/>
      <c r="G103" s="51"/>
      <c r="H103" s="51"/>
      <c r="I103" s="108"/>
      <c r="J103" s="79"/>
      <c r="K103" s="138"/>
      <c r="L103" s="108"/>
      <c r="M103" s="108"/>
      <c r="N103" s="134"/>
      <c r="O103" s="171"/>
      <c r="P103" s="171"/>
      <c r="Q103" s="108"/>
      <c r="R103" s="79"/>
      <c r="S103" s="138"/>
      <c r="T103" s="108"/>
      <c r="U103" s="108"/>
      <c r="V103" s="134"/>
      <c r="W103" s="171"/>
      <c r="X103" s="171"/>
      <c r="Y103" s="108"/>
      <c r="Z103" s="79"/>
      <c r="AA103" s="138"/>
      <c r="AB103" s="108"/>
      <c r="AC103" s="108"/>
      <c r="AD103" s="134"/>
      <c r="AE103" s="86"/>
      <c r="AF103" s="51"/>
      <c r="AG103" s="108"/>
      <c r="AH103" s="79"/>
      <c r="AI103" s="138"/>
      <c r="AJ103" s="108"/>
      <c r="AK103" s="108"/>
      <c r="AL103" s="134"/>
      <c r="AM103" s="51"/>
      <c r="AO103" s="108"/>
      <c r="AP103" s="79"/>
      <c r="AQ103" s="138"/>
      <c r="AR103" s="108"/>
      <c r="AS103" s="108"/>
      <c r="AT103" s="134"/>
      <c r="AW103" s="108"/>
      <c r="AX103" s="79"/>
      <c r="AY103" s="138"/>
      <c r="AZ103" s="108"/>
      <c r="BA103" s="108"/>
      <c r="BB103" s="134"/>
      <c r="BE103" s="108"/>
      <c r="BF103" s="79"/>
      <c r="BG103" s="138"/>
      <c r="BH103" s="108"/>
      <c r="BI103" s="108"/>
      <c r="BJ103" s="134"/>
      <c r="BM103" s="108"/>
      <c r="BN103" s="79"/>
      <c r="BO103" s="138"/>
      <c r="BP103" s="108"/>
      <c r="BQ103" s="108"/>
      <c r="BR103" s="134"/>
    </row>
    <row r="104" spans="1:70" x14ac:dyDescent="0.2">
      <c r="A104" s="79"/>
      <c r="B104" s="79"/>
      <c r="C104" s="138"/>
      <c r="D104" s="108"/>
      <c r="E104" s="108"/>
      <c r="F104" s="134"/>
      <c r="G104" s="51"/>
      <c r="H104" s="51"/>
      <c r="I104" s="79"/>
      <c r="J104" s="79"/>
      <c r="K104" s="138"/>
      <c r="L104" s="108"/>
      <c r="M104" s="108"/>
      <c r="N104" s="134"/>
      <c r="O104" s="171"/>
      <c r="P104" s="171"/>
      <c r="Q104" s="79"/>
      <c r="R104" s="79"/>
      <c r="S104" s="138"/>
      <c r="T104" s="108"/>
      <c r="U104" s="108"/>
      <c r="V104" s="134"/>
      <c r="W104" s="171"/>
      <c r="X104" s="171"/>
      <c r="Y104" s="79"/>
      <c r="Z104" s="79"/>
      <c r="AA104" s="138"/>
      <c r="AB104" s="108"/>
      <c r="AC104" s="108"/>
      <c r="AD104" s="134"/>
      <c r="AE104" s="86"/>
      <c r="AF104" s="51"/>
      <c r="AG104" s="79"/>
      <c r="AH104" s="79"/>
      <c r="AI104" s="138"/>
      <c r="AJ104" s="108"/>
      <c r="AK104" s="108"/>
      <c r="AL104" s="134"/>
      <c r="AM104" s="51"/>
      <c r="AO104" s="79"/>
      <c r="AP104" s="79"/>
      <c r="AQ104" s="138"/>
      <c r="AR104" s="108"/>
      <c r="AS104" s="108"/>
      <c r="AT104" s="134"/>
      <c r="AW104" s="79"/>
      <c r="AX104" s="79"/>
      <c r="AY104" s="138"/>
      <c r="AZ104" s="108"/>
      <c r="BA104" s="108"/>
      <c r="BB104" s="134"/>
      <c r="BE104" s="79"/>
      <c r="BF104" s="79"/>
      <c r="BG104" s="138"/>
      <c r="BH104" s="108"/>
      <c r="BI104" s="108"/>
      <c r="BJ104" s="134"/>
      <c r="BM104" s="79"/>
      <c r="BN104" s="79"/>
      <c r="BO104" s="138"/>
      <c r="BP104" s="108"/>
      <c r="BQ104" s="108"/>
      <c r="BR104" s="134"/>
    </row>
    <row r="105" spans="1:70" ht="12.95" customHeight="1" x14ac:dyDescent="0.2">
      <c r="A105" s="233" t="s">
        <v>74</v>
      </c>
      <c r="B105" s="233"/>
      <c r="C105" s="233"/>
      <c r="D105" s="233"/>
      <c r="E105" s="233"/>
      <c r="F105" s="233"/>
      <c r="G105" s="51"/>
      <c r="H105" s="51"/>
      <c r="I105" s="233" t="s">
        <v>74</v>
      </c>
      <c r="J105" s="233"/>
      <c r="K105" s="233"/>
      <c r="L105" s="233"/>
      <c r="M105" s="233"/>
      <c r="N105" s="233"/>
      <c r="O105" s="103"/>
      <c r="P105" s="103"/>
      <c r="Q105" s="233" t="s">
        <v>74</v>
      </c>
      <c r="R105" s="233"/>
      <c r="S105" s="233"/>
      <c r="T105" s="233"/>
      <c r="U105" s="233"/>
      <c r="V105" s="233"/>
      <c r="W105" s="103"/>
      <c r="X105" s="103"/>
      <c r="Y105" s="233" t="s">
        <v>74</v>
      </c>
      <c r="Z105" s="233"/>
      <c r="AA105" s="233"/>
      <c r="AB105" s="233"/>
      <c r="AC105" s="233"/>
      <c r="AD105" s="233"/>
      <c r="AE105" s="86"/>
      <c r="AF105" s="51"/>
      <c r="AG105" s="233" t="s">
        <v>74</v>
      </c>
      <c r="AH105" s="233"/>
      <c r="AI105" s="233"/>
      <c r="AJ105" s="233"/>
      <c r="AK105" s="233"/>
      <c r="AL105" s="233"/>
      <c r="AM105" s="51"/>
      <c r="AO105" s="233" t="s">
        <v>74</v>
      </c>
      <c r="AP105" s="233"/>
      <c r="AQ105" s="233"/>
      <c r="AR105" s="233"/>
      <c r="AS105" s="233"/>
      <c r="AT105" s="233"/>
      <c r="AW105" s="233" t="s">
        <v>74</v>
      </c>
      <c r="AX105" s="233"/>
      <c r="AY105" s="233"/>
      <c r="AZ105" s="233"/>
      <c r="BA105" s="233"/>
      <c r="BB105" s="233"/>
      <c r="BE105" s="233" t="s">
        <v>74</v>
      </c>
      <c r="BF105" s="233"/>
      <c r="BG105" s="233"/>
      <c r="BH105" s="233"/>
      <c r="BI105" s="233"/>
      <c r="BJ105" s="233"/>
      <c r="BM105" s="233" t="s">
        <v>74</v>
      </c>
      <c r="BN105" s="233"/>
      <c r="BO105" s="233"/>
      <c r="BP105" s="233"/>
      <c r="BQ105" s="233"/>
      <c r="BR105" s="233"/>
    </row>
    <row r="106" spans="1:70" x14ac:dyDescent="0.2">
      <c r="A106" s="230" t="s">
        <v>141</v>
      </c>
      <c r="B106" s="230"/>
      <c r="C106" s="231"/>
      <c r="D106" s="232" t="s">
        <v>142</v>
      </c>
      <c r="E106" s="230"/>
      <c r="F106" s="230"/>
      <c r="G106" s="51"/>
      <c r="H106" s="51"/>
      <c r="I106" s="230" t="s">
        <v>141</v>
      </c>
      <c r="J106" s="230"/>
      <c r="K106" s="231"/>
      <c r="L106" s="232" t="s">
        <v>142</v>
      </c>
      <c r="M106" s="230"/>
      <c r="N106" s="230"/>
      <c r="O106" s="167"/>
      <c r="P106" s="167"/>
      <c r="Q106" s="230" t="s">
        <v>141</v>
      </c>
      <c r="R106" s="230"/>
      <c r="S106" s="231"/>
      <c r="T106" s="232" t="s">
        <v>142</v>
      </c>
      <c r="U106" s="230"/>
      <c r="V106" s="230"/>
      <c r="W106" s="167"/>
      <c r="X106" s="167"/>
      <c r="Y106" s="230" t="s">
        <v>141</v>
      </c>
      <c r="Z106" s="230"/>
      <c r="AA106" s="231"/>
      <c r="AB106" s="232" t="s">
        <v>142</v>
      </c>
      <c r="AC106" s="230"/>
      <c r="AD106" s="230"/>
      <c r="AE106" s="86"/>
      <c r="AF106" s="51"/>
      <c r="AG106" s="230" t="s">
        <v>141</v>
      </c>
      <c r="AH106" s="230"/>
      <c r="AI106" s="231"/>
      <c r="AJ106" s="232" t="s">
        <v>142</v>
      </c>
      <c r="AK106" s="230"/>
      <c r="AL106" s="230"/>
      <c r="AM106" s="51"/>
      <c r="AO106" s="230" t="s">
        <v>141</v>
      </c>
      <c r="AP106" s="230"/>
      <c r="AQ106" s="231"/>
      <c r="AR106" s="232" t="s">
        <v>142</v>
      </c>
      <c r="AS106" s="230"/>
      <c r="AT106" s="230"/>
      <c r="AW106" s="230" t="s">
        <v>141</v>
      </c>
      <c r="AX106" s="230"/>
      <c r="AY106" s="231"/>
      <c r="AZ106" s="232" t="s">
        <v>142</v>
      </c>
      <c r="BA106" s="230"/>
      <c r="BB106" s="230"/>
      <c r="BE106" s="230" t="s">
        <v>141</v>
      </c>
      <c r="BF106" s="230"/>
      <c r="BG106" s="231"/>
      <c r="BH106" s="232" t="s">
        <v>142</v>
      </c>
      <c r="BI106" s="230"/>
      <c r="BJ106" s="230"/>
      <c r="BM106" s="230" t="s">
        <v>141</v>
      </c>
      <c r="BN106" s="230"/>
      <c r="BO106" s="231"/>
      <c r="BP106" s="232" t="s">
        <v>142</v>
      </c>
      <c r="BQ106" s="230"/>
      <c r="BR106" s="230"/>
    </row>
    <row r="107" spans="1:70" x14ac:dyDescent="0.2">
      <c r="A107" s="109" t="s">
        <v>149</v>
      </c>
      <c r="B107" s="81"/>
      <c r="C107" s="81">
        <v>0</v>
      </c>
      <c r="D107" s="143" t="s">
        <v>145</v>
      </c>
      <c r="E107" s="99"/>
      <c r="F107" s="99">
        <f>C107</f>
        <v>0</v>
      </c>
      <c r="G107" s="51"/>
      <c r="H107" s="51"/>
      <c r="I107" s="109" t="s">
        <v>149</v>
      </c>
      <c r="J107" s="81"/>
      <c r="K107" s="81">
        <v>0</v>
      </c>
      <c r="L107" s="143" t="s">
        <v>145</v>
      </c>
      <c r="M107" s="99"/>
      <c r="N107" s="99">
        <f>K107</f>
        <v>0</v>
      </c>
      <c r="O107" s="107"/>
      <c r="P107" s="107"/>
      <c r="Q107" s="109" t="s">
        <v>149</v>
      </c>
      <c r="R107" s="81"/>
      <c r="S107" s="81">
        <v>0</v>
      </c>
      <c r="T107" s="143" t="s">
        <v>145</v>
      </c>
      <c r="U107" s="99"/>
      <c r="V107" s="109">
        <f>S107+S108</f>
        <v>-17</v>
      </c>
      <c r="W107" s="172"/>
      <c r="X107" s="172"/>
      <c r="Y107" s="109" t="s">
        <v>149</v>
      </c>
      <c r="Z107" s="81"/>
      <c r="AA107" s="81">
        <v>50</v>
      </c>
      <c r="AB107" s="143" t="s">
        <v>145</v>
      </c>
      <c r="AC107" s="99"/>
      <c r="AD107" s="109">
        <f>AA107+AA108</f>
        <v>33</v>
      </c>
      <c r="AE107" s="86"/>
      <c r="AF107" s="51"/>
      <c r="AG107" s="109" t="s">
        <v>149</v>
      </c>
      <c r="AH107" s="81"/>
      <c r="AI107" s="81">
        <v>0</v>
      </c>
      <c r="AJ107" s="143" t="s">
        <v>145</v>
      </c>
      <c r="AK107" s="99"/>
      <c r="AL107" s="109">
        <f>-AI107+AI108</f>
        <v>0</v>
      </c>
      <c r="AM107" s="51"/>
      <c r="AO107" s="109" t="s">
        <v>149</v>
      </c>
      <c r="AP107" s="81"/>
      <c r="AQ107" s="81">
        <v>0</v>
      </c>
      <c r="AR107" s="143" t="s">
        <v>145</v>
      </c>
      <c r="AS107" s="99"/>
      <c r="AT107" s="109">
        <f>AQ107+AQ108</f>
        <v>0</v>
      </c>
      <c r="AW107" s="109" t="s">
        <v>149</v>
      </c>
      <c r="AX107" s="81"/>
      <c r="AY107" s="81">
        <v>39</v>
      </c>
      <c r="AZ107" s="143" t="s">
        <v>145</v>
      </c>
      <c r="BA107" s="99"/>
      <c r="BB107" s="109">
        <f>AY107+AY108</f>
        <v>9</v>
      </c>
      <c r="BE107" s="109" t="s">
        <v>149</v>
      </c>
      <c r="BF107" s="81"/>
      <c r="BG107" s="81">
        <v>39</v>
      </c>
      <c r="BH107" s="143" t="s">
        <v>145</v>
      </c>
      <c r="BI107" s="99"/>
      <c r="BJ107" s="109">
        <f>BG107+BG108</f>
        <v>26</v>
      </c>
      <c r="BM107" s="109" t="s">
        <v>149</v>
      </c>
      <c r="BN107" s="81"/>
      <c r="BO107" s="81">
        <v>0</v>
      </c>
      <c r="BP107" s="143" t="s">
        <v>145</v>
      </c>
      <c r="BQ107" s="99"/>
      <c r="BR107" s="109">
        <f>BO107+BO108</f>
        <v>-17</v>
      </c>
    </row>
    <row r="108" spans="1:70" x14ac:dyDescent="0.2">
      <c r="A108" s="77" t="s">
        <v>143</v>
      </c>
      <c r="B108" s="77"/>
      <c r="C108" s="77">
        <v>0</v>
      </c>
      <c r="D108" s="110"/>
      <c r="E108" s="108"/>
      <c r="F108" s="108"/>
      <c r="G108" s="51"/>
      <c r="H108" s="51"/>
      <c r="I108" s="77" t="s">
        <v>143</v>
      </c>
      <c r="J108" s="77"/>
      <c r="K108" s="77">
        <v>0</v>
      </c>
      <c r="L108" s="110"/>
      <c r="M108" s="108"/>
      <c r="N108" s="108"/>
      <c r="O108" s="107"/>
      <c r="P108" s="107"/>
      <c r="Q108" s="77" t="s">
        <v>143</v>
      </c>
      <c r="R108" s="77"/>
      <c r="S108" s="77">
        <v>-17</v>
      </c>
      <c r="T108" s="110"/>
      <c r="U108" s="108"/>
      <c r="V108" s="108"/>
      <c r="W108" s="107"/>
      <c r="X108" s="107"/>
      <c r="Y108" s="77" t="s">
        <v>143</v>
      </c>
      <c r="Z108" s="77"/>
      <c r="AA108" s="77">
        <v>-17</v>
      </c>
      <c r="AB108" s="110"/>
      <c r="AC108" s="108"/>
      <c r="AD108" s="108"/>
      <c r="AE108" s="86"/>
      <c r="AF108" s="51"/>
      <c r="AG108" s="77" t="s">
        <v>143</v>
      </c>
      <c r="AH108" s="77"/>
      <c r="AI108" s="77">
        <v>0</v>
      </c>
      <c r="AJ108" s="110"/>
      <c r="AK108" s="108"/>
      <c r="AL108" s="108"/>
      <c r="AM108" s="51"/>
      <c r="AO108" s="77" t="s">
        <v>143</v>
      </c>
      <c r="AP108" s="77"/>
      <c r="AQ108" s="77">
        <v>0</v>
      </c>
      <c r="AR108" s="110"/>
      <c r="AS108" s="108"/>
      <c r="AT108" s="108"/>
      <c r="AW108" s="77" t="s">
        <v>143</v>
      </c>
      <c r="AX108" s="77"/>
      <c r="AY108" s="77">
        <v>-30</v>
      </c>
      <c r="AZ108" s="110"/>
      <c r="BA108" s="108"/>
      <c r="BB108" s="108"/>
      <c r="BE108" s="77" t="s">
        <v>143</v>
      </c>
      <c r="BF108" s="77"/>
      <c r="BG108" s="77">
        <v>-13</v>
      </c>
      <c r="BH108" s="110"/>
      <c r="BI108" s="108"/>
      <c r="BJ108" s="108"/>
      <c r="BM108" s="77" t="s">
        <v>143</v>
      </c>
      <c r="BN108" s="77"/>
      <c r="BO108" s="77">
        <v>-17</v>
      </c>
      <c r="BP108" s="110"/>
      <c r="BQ108" s="108"/>
      <c r="BR108" s="108"/>
    </row>
    <row r="109" spans="1:70" x14ac:dyDescent="0.2">
      <c r="A109" s="79"/>
      <c r="B109" s="79"/>
      <c r="C109" s="79"/>
      <c r="D109" s="108"/>
      <c r="E109" s="108"/>
      <c r="F109" s="108"/>
      <c r="G109" s="51"/>
      <c r="H109" s="51"/>
      <c r="I109" s="79"/>
      <c r="J109" s="79"/>
      <c r="K109" s="79"/>
      <c r="L109" s="108"/>
      <c r="M109" s="108"/>
      <c r="N109" s="108"/>
      <c r="O109" s="107"/>
      <c r="P109" s="107"/>
      <c r="Q109" s="79"/>
      <c r="R109" s="79"/>
      <c r="S109" s="79"/>
      <c r="T109" s="108"/>
      <c r="U109" s="108"/>
      <c r="V109" s="108"/>
      <c r="W109" s="107"/>
      <c r="X109" s="107"/>
      <c r="Y109" s="79"/>
      <c r="Z109" s="79"/>
      <c r="AA109" s="79"/>
      <c r="AB109" s="108"/>
      <c r="AC109" s="108"/>
      <c r="AD109" s="108"/>
      <c r="AE109" s="86"/>
      <c r="AF109" s="51"/>
      <c r="AG109" s="79"/>
      <c r="AH109" s="79"/>
      <c r="AI109" s="79"/>
      <c r="AJ109" s="108"/>
      <c r="AK109" s="108"/>
      <c r="AL109" s="108"/>
      <c r="AM109" s="51"/>
      <c r="AO109" s="79"/>
      <c r="AP109" s="79"/>
      <c r="AQ109" s="79"/>
      <c r="AR109" s="108"/>
      <c r="AS109" s="108"/>
      <c r="AT109" s="108"/>
      <c r="AW109" s="79"/>
      <c r="AX109" s="79"/>
      <c r="AY109" s="79"/>
      <c r="AZ109" s="108"/>
      <c r="BA109" s="108"/>
      <c r="BB109" s="108"/>
      <c r="BE109" s="79"/>
      <c r="BF109" s="79"/>
      <c r="BG109" s="79"/>
      <c r="BH109" s="108"/>
      <c r="BI109" s="108"/>
      <c r="BJ109" s="108"/>
      <c r="BM109" s="79"/>
      <c r="BN109" s="79"/>
      <c r="BO109" s="79"/>
      <c r="BP109" s="108"/>
      <c r="BQ109" s="108"/>
      <c r="BR109" s="108"/>
    </row>
    <row r="110" spans="1:70" x14ac:dyDescent="0.2">
      <c r="A110" s="108"/>
      <c r="B110" s="108"/>
      <c r="C110" s="134"/>
      <c r="D110" s="108"/>
      <c r="E110" s="108"/>
      <c r="F110" s="134"/>
      <c r="G110" s="51"/>
      <c r="H110" s="51"/>
      <c r="I110" s="108"/>
      <c r="J110" s="108"/>
      <c r="K110" s="134"/>
      <c r="L110" s="108"/>
      <c r="M110" s="108"/>
      <c r="N110" s="134"/>
      <c r="O110" s="171"/>
      <c r="P110" s="171"/>
      <c r="Q110" s="108"/>
      <c r="R110" s="108"/>
      <c r="S110" s="134"/>
      <c r="T110" s="108"/>
      <c r="U110" s="108"/>
      <c r="V110" s="134"/>
      <c r="W110" s="171"/>
      <c r="X110" s="171"/>
      <c r="Y110" s="108"/>
      <c r="Z110" s="108"/>
      <c r="AA110" s="134"/>
      <c r="AB110" s="108"/>
      <c r="AC110" s="108"/>
      <c r="AD110" s="134"/>
      <c r="AE110" s="86"/>
      <c r="AF110" s="51"/>
      <c r="AG110" s="108"/>
      <c r="AH110" s="108"/>
      <c r="AI110" s="134"/>
      <c r="AJ110" s="108"/>
      <c r="AK110" s="108"/>
      <c r="AL110" s="134"/>
      <c r="AM110" s="51"/>
      <c r="AO110" s="108"/>
      <c r="AP110" s="108"/>
      <c r="AQ110" s="134"/>
      <c r="AR110" s="108"/>
      <c r="AS110" s="108"/>
      <c r="AT110" s="134"/>
      <c r="AW110" s="108"/>
      <c r="AX110" s="108"/>
      <c r="AY110" s="134"/>
      <c r="AZ110" s="108"/>
      <c r="BA110" s="108"/>
      <c r="BB110" s="134"/>
      <c r="BE110" s="108"/>
      <c r="BF110" s="108"/>
      <c r="BG110" s="134"/>
      <c r="BH110" s="108"/>
      <c r="BI110" s="108"/>
      <c r="BJ110" s="134"/>
      <c r="BM110" s="108"/>
      <c r="BN110" s="108"/>
      <c r="BO110" s="134"/>
      <c r="BP110" s="108"/>
      <c r="BQ110" s="108"/>
      <c r="BR110" s="134"/>
    </row>
    <row r="111" spans="1:70" x14ac:dyDescent="0.2">
      <c r="A111" s="229" t="s">
        <v>123</v>
      </c>
      <c r="B111" s="229"/>
      <c r="C111" s="229"/>
      <c r="D111" s="229"/>
      <c r="E111" s="229"/>
      <c r="F111" s="229"/>
      <c r="G111" s="51"/>
      <c r="H111" s="51"/>
      <c r="I111" s="229" t="s">
        <v>123</v>
      </c>
      <c r="J111" s="229"/>
      <c r="K111" s="229"/>
      <c r="L111" s="229"/>
      <c r="M111" s="229"/>
      <c r="N111" s="229"/>
      <c r="O111" s="96"/>
      <c r="P111" s="96"/>
      <c r="Q111" s="229" t="s">
        <v>123</v>
      </c>
      <c r="R111" s="229"/>
      <c r="S111" s="229"/>
      <c r="T111" s="229"/>
      <c r="U111" s="229"/>
      <c r="V111" s="229"/>
      <c r="W111" s="96"/>
      <c r="X111" s="96"/>
      <c r="Y111" s="229" t="s">
        <v>123</v>
      </c>
      <c r="Z111" s="229"/>
      <c r="AA111" s="229"/>
      <c r="AB111" s="229"/>
      <c r="AC111" s="229"/>
      <c r="AD111" s="229"/>
      <c r="AE111" s="86"/>
      <c r="AF111" s="51"/>
      <c r="AG111" s="229" t="s">
        <v>123</v>
      </c>
      <c r="AH111" s="229"/>
      <c r="AI111" s="229"/>
      <c r="AJ111" s="229"/>
      <c r="AK111" s="229"/>
      <c r="AL111" s="229"/>
      <c r="AM111" s="51"/>
      <c r="AO111" s="229" t="s">
        <v>123</v>
      </c>
      <c r="AP111" s="229"/>
      <c r="AQ111" s="229"/>
      <c r="AR111" s="229"/>
      <c r="AS111" s="229"/>
      <c r="AT111" s="229"/>
      <c r="AW111" s="229" t="s">
        <v>123</v>
      </c>
      <c r="AX111" s="229"/>
      <c r="AY111" s="229"/>
      <c r="AZ111" s="229"/>
      <c r="BA111" s="229"/>
      <c r="BB111" s="229"/>
      <c r="BE111" s="229" t="s">
        <v>123</v>
      </c>
      <c r="BF111" s="229"/>
      <c r="BG111" s="229"/>
      <c r="BH111" s="229"/>
      <c r="BI111" s="229"/>
      <c r="BJ111" s="229"/>
      <c r="BM111" s="229" t="s">
        <v>123</v>
      </c>
      <c r="BN111" s="229"/>
      <c r="BO111" s="229"/>
      <c r="BP111" s="229"/>
      <c r="BQ111" s="229"/>
      <c r="BR111" s="229"/>
    </row>
    <row r="112" spans="1:70" x14ac:dyDescent="0.2">
      <c r="A112" s="230" t="s">
        <v>69</v>
      </c>
      <c r="B112" s="230"/>
      <c r="C112" s="231"/>
      <c r="D112" s="232" t="s">
        <v>124</v>
      </c>
      <c r="E112" s="230"/>
      <c r="F112" s="230"/>
      <c r="G112" s="51"/>
      <c r="H112" s="51"/>
      <c r="I112" s="230" t="s">
        <v>69</v>
      </c>
      <c r="J112" s="230"/>
      <c r="K112" s="231"/>
      <c r="L112" s="232" t="s">
        <v>124</v>
      </c>
      <c r="M112" s="230"/>
      <c r="N112" s="230"/>
      <c r="O112" s="167"/>
      <c r="P112" s="167"/>
      <c r="Q112" s="230" t="s">
        <v>69</v>
      </c>
      <c r="R112" s="230"/>
      <c r="S112" s="231"/>
      <c r="T112" s="232" t="s">
        <v>124</v>
      </c>
      <c r="U112" s="230"/>
      <c r="V112" s="230"/>
      <c r="W112" s="167"/>
      <c r="X112" s="167"/>
      <c r="Y112" s="230" t="s">
        <v>69</v>
      </c>
      <c r="Z112" s="230"/>
      <c r="AA112" s="231"/>
      <c r="AB112" s="232" t="s">
        <v>124</v>
      </c>
      <c r="AC112" s="230"/>
      <c r="AD112" s="230"/>
      <c r="AE112" s="86"/>
      <c r="AF112" s="51"/>
      <c r="AG112" s="230" t="s">
        <v>69</v>
      </c>
      <c r="AH112" s="230"/>
      <c r="AI112" s="231"/>
      <c r="AJ112" s="232" t="s">
        <v>124</v>
      </c>
      <c r="AK112" s="230"/>
      <c r="AL112" s="230"/>
      <c r="AM112" s="51"/>
      <c r="AO112" s="230" t="s">
        <v>69</v>
      </c>
      <c r="AP112" s="230"/>
      <c r="AQ112" s="231"/>
      <c r="AR112" s="232" t="s">
        <v>124</v>
      </c>
      <c r="AS112" s="230"/>
      <c r="AT112" s="230"/>
      <c r="AW112" s="230" t="s">
        <v>69</v>
      </c>
      <c r="AX112" s="230"/>
      <c r="AY112" s="231"/>
      <c r="AZ112" s="232" t="s">
        <v>124</v>
      </c>
      <c r="BA112" s="230"/>
      <c r="BB112" s="230"/>
      <c r="BE112" s="230" t="s">
        <v>69</v>
      </c>
      <c r="BF112" s="230"/>
      <c r="BG112" s="231"/>
      <c r="BH112" s="232" t="s">
        <v>124</v>
      </c>
      <c r="BI112" s="230"/>
      <c r="BJ112" s="230"/>
      <c r="BM112" s="230" t="s">
        <v>69</v>
      </c>
      <c r="BN112" s="230"/>
      <c r="BO112" s="231"/>
      <c r="BP112" s="232" t="s">
        <v>124</v>
      </c>
      <c r="BQ112" s="230"/>
      <c r="BR112" s="230"/>
    </row>
    <row r="113" spans="1:70" x14ac:dyDescent="0.2">
      <c r="A113" s="195" t="s">
        <v>81</v>
      </c>
      <c r="B113" s="144">
        <f>C54</f>
        <v>0</v>
      </c>
      <c r="C113" s="141">
        <f>B113+C91+C94</f>
        <v>0</v>
      </c>
      <c r="D113" s="71" t="s">
        <v>127</v>
      </c>
      <c r="E113" s="71">
        <v>0</v>
      </c>
      <c r="F113" s="135">
        <v>0</v>
      </c>
      <c r="G113" s="51"/>
      <c r="H113" s="51"/>
      <c r="I113" s="195" t="s">
        <v>81</v>
      </c>
      <c r="J113" s="144">
        <f>K54</f>
        <v>95</v>
      </c>
      <c r="K113" s="141">
        <f>J113+K91+K94</f>
        <v>100</v>
      </c>
      <c r="L113" s="71" t="s">
        <v>127</v>
      </c>
      <c r="M113" s="71">
        <v>0</v>
      </c>
      <c r="N113" s="135">
        <v>0</v>
      </c>
      <c r="O113" s="170"/>
      <c r="P113" s="170"/>
      <c r="Q113" s="195" t="s">
        <v>81</v>
      </c>
      <c r="R113" s="144">
        <f>S54</f>
        <v>95</v>
      </c>
      <c r="S113" s="141">
        <f>R113+S92+S94</f>
        <v>100</v>
      </c>
      <c r="T113" s="71" t="s">
        <v>127</v>
      </c>
      <c r="U113" s="71">
        <v>0</v>
      </c>
      <c r="V113" s="135">
        <v>0</v>
      </c>
      <c r="W113" s="170"/>
      <c r="X113" s="170"/>
      <c r="Y113" s="195" t="s">
        <v>81</v>
      </c>
      <c r="Z113" s="144">
        <f>AA54</f>
        <v>95</v>
      </c>
      <c r="AA113" s="141">
        <f>Z113+AA92+AA94</f>
        <v>100</v>
      </c>
      <c r="AB113" s="71" t="s">
        <v>127</v>
      </c>
      <c r="AC113" s="71">
        <v>0</v>
      </c>
      <c r="AD113" s="135">
        <v>0</v>
      </c>
      <c r="AE113" s="86"/>
      <c r="AF113" s="51"/>
      <c r="AG113" s="195" t="s">
        <v>81</v>
      </c>
      <c r="AH113" s="144">
        <f>AI54</f>
        <v>145</v>
      </c>
      <c r="AI113" s="141">
        <f>AH113+AI92+AI94</f>
        <v>183</v>
      </c>
      <c r="AJ113" s="71" t="s">
        <v>127</v>
      </c>
      <c r="AK113" s="71">
        <v>0</v>
      </c>
      <c r="AL113" s="135">
        <v>0</v>
      </c>
      <c r="AM113" s="51"/>
      <c r="AO113" s="195" t="s">
        <v>81</v>
      </c>
      <c r="AP113" s="144">
        <f>AQ54</f>
        <v>184</v>
      </c>
      <c r="AQ113" s="141">
        <f>AP113+AQ92+AQ94</f>
        <v>248</v>
      </c>
      <c r="AR113" s="71" t="s">
        <v>127</v>
      </c>
      <c r="AS113" s="71">
        <v>0</v>
      </c>
      <c r="AT113" s="135">
        <v>0</v>
      </c>
      <c r="AW113" s="195" t="s">
        <v>81</v>
      </c>
      <c r="AX113" s="144">
        <f>AY54</f>
        <v>95</v>
      </c>
      <c r="AY113" s="141">
        <f>AX113+AY92+AY94</f>
        <v>100</v>
      </c>
      <c r="AZ113" s="71" t="s">
        <v>127</v>
      </c>
      <c r="BA113" s="71">
        <v>0</v>
      </c>
      <c r="BB113" s="135">
        <v>0</v>
      </c>
      <c r="BE113" s="195" t="s">
        <v>81</v>
      </c>
      <c r="BF113" s="144">
        <f>BG54</f>
        <v>145</v>
      </c>
      <c r="BG113" s="141">
        <f>BF113+BG92+BG94</f>
        <v>183</v>
      </c>
      <c r="BH113" s="71" t="s">
        <v>127</v>
      </c>
      <c r="BI113" s="71">
        <v>0</v>
      </c>
      <c r="BJ113" s="135">
        <v>0</v>
      </c>
      <c r="BM113" s="195" t="s">
        <v>81</v>
      </c>
      <c r="BN113" s="144">
        <f>BO54</f>
        <v>134</v>
      </c>
      <c r="BO113" s="141">
        <f>BN113+BO92+BO94</f>
        <v>165</v>
      </c>
      <c r="BP113" s="71" t="s">
        <v>127</v>
      </c>
      <c r="BQ113" s="71">
        <v>0</v>
      </c>
      <c r="BR113" s="135">
        <v>0</v>
      </c>
    </row>
    <row r="114" spans="1:70" x14ac:dyDescent="0.2">
      <c r="A114" s="196" t="s">
        <v>79</v>
      </c>
      <c r="B114" s="144">
        <f>C55</f>
        <v>0</v>
      </c>
      <c r="C114" s="141">
        <f>B114+C93+C107+C108</f>
        <v>0</v>
      </c>
      <c r="D114" s="71"/>
      <c r="E114" s="71"/>
      <c r="F114" s="135"/>
      <c r="G114" s="51"/>
      <c r="H114" s="51"/>
      <c r="I114" s="196" t="s">
        <v>79</v>
      </c>
      <c r="J114" s="144">
        <f>K55</f>
        <v>0</v>
      </c>
      <c r="K114" s="141">
        <f>J114+K93+K107+K108</f>
        <v>0</v>
      </c>
      <c r="L114" s="71"/>
      <c r="M114" s="71"/>
      <c r="N114" s="135"/>
      <c r="O114" s="170"/>
      <c r="P114" s="170"/>
      <c r="Q114" s="196" t="s">
        <v>79</v>
      </c>
      <c r="R114" s="144">
        <f>S55</f>
        <v>50</v>
      </c>
      <c r="S114" s="141">
        <f>R114+S93+S107+S108</f>
        <v>83</v>
      </c>
      <c r="T114" s="71"/>
      <c r="U114" s="71"/>
      <c r="V114" s="135"/>
      <c r="W114" s="170"/>
      <c r="X114" s="170"/>
      <c r="Y114" s="196" t="s">
        <v>79</v>
      </c>
      <c r="Z114" s="144">
        <f>AA55</f>
        <v>50</v>
      </c>
      <c r="AA114" s="141">
        <f>Z114+AA93+AA107+AA108</f>
        <v>83</v>
      </c>
      <c r="AB114" s="71"/>
      <c r="AC114" s="71"/>
      <c r="AD114" s="135"/>
      <c r="AE114" s="86"/>
      <c r="AF114" s="51"/>
      <c r="AG114" s="196" t="s">
        <v>79</v>
      </c>
      <c r="AH114" s="144">
        <f>AI55</f>
        <v>0</v>
      </c>
      <c r="AI114" s="141">
        <f>AH114+AI93+AI107+AI108</f>
        <v>0</v>
      </c>
      <c r="AJ114" s="71"/>
      <c r="AK114" s="71"/>
      <c r="AL114" s="135"/>
      <c r="AM114" s="51"/>
      <c r="AO114" s="196" t="s">
        <v>79</v>
      </c>
      <c r="AP114" s="144">
        <f>AQ55</f>
        <v>0</v>
      </c>
      <c r="AQ114" s="141">
        <f>AP114+AQ93+AQ107+AQ108</f>
        <v>0</v>
      </c>
      <c r="AR114" s="71"/>
      <c r="AS114" s="71"/>
      <c r="AT114" s="135"/>
      <c r="AW114" s="196" t="s">
        <v>79</v>
      </c>
      <c r="AX114" s="144">
        <f>AY55</f>
        <v>89</v>
      </c>
      <c r="AY114" s="141">
        <f>AX114+AY93+AY107+AY108</f>
        <v>148</v>
      </c>
      <c r="AZ114" s="71"/>
      <c r="BA114" s="71"/>
      <c r="BB114" s="135"/>
      <c r="BE114" s="196" t="s">
        <v>79</v>
      </c>
      <c r="BF114" s="144">
        <f>BG55</f>
        <v>39</v>
      </c>
      <c r="BG114" s="141">
        <f>BF114+BG93+BG107+BG108</f>
        <v>65</v>
      </c>
      <c r="BH114" s="71"/>
      <c r="BI114" s="71"/>
      <c r="BJ114" s="135"/>
      <c r="BM114" s="196" t="s">
        <v>79</v>
      </c>
      <c r="BN114" s="144">
        <f>BO55</f>
        <v>50</v>
      </c>
      <c r="BO114" s="141">
        <f>BN114+BO93+BO107+BO108</f>
        <v>83</v>
      </c>
      <c r="BP114" s="71"/>
      <c r="BQ114" s="71"/>
      <c r="BR114" s="135"/>
    </row>
    <row r="115" spans="1:70" x14ac:dyDescent="0.2">
      <c r="A115" s="195" t="s">
        <v>125</v>
      </c>
      <c r="B115" s="144">
        <f>C56</f>
        <v>85</v>
      </c>
      <c r="C115" s="141">
        <f>B115+C101</f>
        <v>170</v>
      </c>
      <c r="D115" s="71" t="s">
        <v>83</v>
      </c>
      <c r="E115" s="144">
        <f>F56</f>
        <v>85</v>
      </c>
      <c r="F115" s="135">
        <f>F117-F113</f>
        <v>170</v>
      </c>
      <c r="G115" s="51"/>
      <c r="H115" s="51"/>
      <c r="I115" s="195" t="s">
        <v>125</v>
      </c>
      <c r="J115" s="144">
        <f>K56</f>
        <v>85</v>
      </c>
      <c r="K115" s="141">
        <f>J115+K101</f>
        <v>170</v>
      </c>
      <c r="L115" s="71" t="s">
        <v>83</v>
      </c>
      <c r="M115" s="144">
        <f>N56</f>
        <v>180</v>
      </c>
      <c r="N115" s="135">
        <f>N117-N113</f>
        <v>270</v>
      </c>
      <c r="O115" s="170"/>
      <c r="P115" s="170"/>
      <c r="Q115" s="195" t="s">
        <v>125</v>
      </c>
      <c r="R115" s="144">
        <f>S56</f>
        <v>85</v>
      </c>
      <c r="S115" s="141">
        <f>R115+S101</f>
        <v>170</v>
      </c>
      <c r="T115" s="71" t="s">
        <v>83</v>
      </c>
      <c r="U115" s="144">
        <f>V56</f>
        <v>230</v>
      </c>
      <c r="V115" s="135">
        <f>V117-V113</f>
        <v>353</v>
      </c>
      <c r="W115" s="170"/>
      <c r="X115" s="170"/>
      <c r="Y115" s="195" t="s">
        <v>125</v>
      </c>
      <c r="Z115" s="144">
        <f>AA56</f>
        <v>85</v>
      </c>
      <c r="AA115" s="141">
        <f>Z115+AA101</f>
        <v>170</v>
      </c>
      <c r="AB115" s="71" t="s">
        <v>83</v>
      </c>
      <c r="AC115" s="144">
        <f>AD56</f>
        <v>230</v>
      </c>
      <c r="AD115" s="135">
        <f>AD117-AD113</f>
        <v>353</v>
      </c>
      <c r="AE115" s="86"/>
      <c r="AF115" s="51"/>
      <c r="AG115" s="195" t="s">
        <v>125</v>
      </c>
      <c r="AH115" s="144">
        <f>AI56</f>
        <v>85</v>
      </c>
      <c r="AI115" s="141">
        <f>AH115+AI101</f>
        <v>170</v>
      </c>
      <c r="AJ115" s="71" t="s">
        <v>83</v>
      </c>
      <c r="AK115" s="144">
        <f>AL56</f>
        <v>230</v>
      </c>
      <c r="AL115" s="135">
        <f>AL117-AL113</f>
        <v>353</v>
      </c>
      <c r="AM115" s="51"/>
      <c r="AO115" s="195" t="s">
        <v>125</v>
      </c>
      <c r="AP115" s="144">
        <f>AQ56</f>
        <v>85</v>
      </c>
      <c r="AQ115" s="141">
        <f>AP115+AQ101</f>
        <v>170</v>
      </c>
      <c r="AR115" s="71" t="s">
        <v>83</v>
      </c>
      <c r="AS115" s="144">
        <f>AT56</f>
        <v>269</v>
      </c>
      <c r="AT115" s="135">
        <f>AT117-AT113</f>
        <v>418</v>
      </c>
      <c r="AW115" s="195" t="s">
        <v>125</v>
      </c>
      <c r="AX115" s="144">
        <f>AY56</f>
        <v>85</v>
      </c>
      <c r="AY115" s="141">
        <f>AX115+AY101</f>
        <v>170</v>
      </c>
      <c r="AZ115" s="71" t="s">
        <v>83</v>
      </c>
      <c r="BA115" s="144">
        <f>BB56</f>
        <v>269</v>
      </c>
      <c r="BB115" s="135">
        <f>BB117-BB113</f>
        <v>418</v>
      </c>
      <c r="BE115" s="195" t="s">
        <v>125</v>
      </c>
      <c r="BF115" s="144">
        <f>BG56</f>
        <v>85</v>
      </c>
      <c r="BG115" s="141">
        <f>BF115+BG101</f>
        <v>170</v>
      </c>
      <c r="BH115" s="71" t="s">
        <v>83</v>
      </c>
      <c r="BI115" s="144">
        <f>BJ56</f>
        <v>269</v>
      </c>
      <c r="BJ115" s="135">
        <f>BJ117-BJ113</f>
        <v>418</v>
      </c>
      <c r="BM115" s="195" t="s">
        <v>125</v>
      </c>
      <c r="BN115" s="144">
        <f>BO56</f>
        <v>85</v>
      </c>
      <c r="BO115" s="141">
        <f>BN115+BO101</f>
        <v>170</v>
      </c>
      <c r="BP115" s="71" t="s">
        <v>83</v>
      </c>
      <c r="BQ115" s="144">
        <f>BR56</f>
        <v>269</v>
      </c>
      <c r="BR115" s="135">
        <f>BR117-BR113</f>
        <v>418</v>
      </c>
    </row>
    <row r="116" spans="1:70" x14ac:dyDescent="0.2">
      <c r="A116" s="197"/>
      <c r="B116" s="77"/>
      <c r="C116" s="126"/>
      <c r="F116" s="48"/>
      <c r="G116" s="51"/>
      <c r="H116" s="51"/>
      <c r="I116" s="197"/>
      <c r="J116" s="77"/>
      <c r="K116" s="126"/>
      <c r="Q116" s="197"/>
      <c r="R116" s="77"/>
      <c r="S116" s="126"/>
      <c r="Y116" s="197"/>
      <c r="Z116" s="77"/>
      <c r="AA116" s="126"/>
      <c r="AE116" s="86"/>
      <c r="AF116" s="51"/>
      <c r="AG116" s="197"/>
      <c r="AH116" s="77"/>
      <c r="AI116" s="126"/>
      <c r="AM116" s="51"/>
      <c r="AO116" s="197"/>
      <c r="AP116" s="77"/>
      <c r="AQ116" s="126"/>
      <c r="AW116" s="197"/>
      <c r="AX116" s="77"/>
      <c r="AY116" s="126"/>
      <c r="BE116" s="197"/>
      <c r="BF116" s="77"/>
      <c r="BG116" s="126"/>
      <c r="BM116" s="197"/>
      <c r="BN116" s="77"/>
      <c r="BO116" s="126"/>
    </row>
    <row r="117" spans="1:70" x14ac:dyDescent="0.2">
      <c r="A117" s="195" t="s">
        <v>126</v>
      </c>
      <c r="B117" s="125">
        <f>SUM(B113:B115)</f>
        <v>85</v>
      </c>
      <c r="C117" s="125">
        <f>SUM(C113:C115)</f>
        <v>170</v>
      </c>
      <c r="D117" s="145" t="s">
        <v>128</v>
      </c>
      <c r="E117" s="71">
        <f>B117</f>
        <v>85</v>
      </c>
      <c r="F117" s="135">
        <f>C117</f>
        <v>170</v>
      </c>
      <c r="G117" s="51"/>
      <c r="H117" s="51"/>
      <c r="I117" s="195" t="s">
        <v>126</v>
      </c>
      <c r="J117" s="125">
        <f>SUM(J113:J115)</f>
        <v>180</v>
      </c>
      <c r="K117" s="125">
        <f>SUM(K113:K115)</f>
        <v>270</v>
      </c>
      <c r="L117" s="145" t="s">
        <v>128</v>
      </c>
      <c r="M117" s="71">
        <f>J117</f>
        <v>180</v>
      </c>
      <c r="N117" s="135">
        <f>K117</f>
        <v>270</v>
      </c>
      <c r="O117" s="170"/>
      <c r="P117" s="170"/>
      <c r="Q117" s="195" t="s">
        <v>126</v>
      </c>
      <c r="R117" s="125">
        <f>SUM(R113:R115)</f>
        <v>230</v>
      </c>
      <c r="S117" s="125">
        <f>SUM(S113:S115)</f>
        <v>353</v>
      </c>
      <c r="T117" s="145" t="s">
        <v>128</v>
      </c>
      <c r="U117" s="71">
        <f>R117</f>
        <v>230</v>
      </c>
      <c r="V117" s="135">
        <f>S117</f>
        <v>353</v>
      </c>
      <c r="W117" s="170"/>
      <c r="X117" s="170"/>
      <c r="Y117" s="195" t="s">
        <v>126</v>
      </c>
      <c r="Z117" s="125">
        <f>SUM(Z113:Z115)</f>
        <v>230</v>
      </c>
      <c r="AA117" s="125">
        <f>SUM(AA113:AA115)</f>
        <v>353</v>
      </c>
      <c r="AB117" s="145" t="s">
        <v>128</v>
      </c>
      <c r="AC117" s="71">
        <f>Z117</f>
        <v>230</v>
      </c>
      <c r="AD117" s="135">
        <f>AA117</f>
        <v>353</v>
      </c>
      <c r="AE117" s="86"/>
      <c r="AF117" s="51"/>
      <c r="AG117" s="195" t="s">
        <v>126</v>
      </c>
      <c r="AH117" s="125">
        <f>SUM(AH113:AH115)</f>
        <v>230</v>
      </c>
      <c r="AI117" s="125">
        <f>SUM(AI113:AI115)</f>
        <v>353</v>
      </c>
      <c r="AJ117" s="145" t="s">
        <v>128</v>
      </c>
      <c r="AK117" s="71">
        <f>AH117</f>
        <v>230</v>
      </c>
      <c r="AL117" s="135">
        <f>AI117</f>
        <v>353</v>
      </c>
      <c r="AM117" s="51"/>
      <c r="AO117" s="195" t="s">
        <v>126</v>
      </c>
      <c r="AP117" s="125">
        <f>SUM(AP113:AP115)</f>
        <v>269</v>
      </c>
      <c r="AQ117" s="125">
        <f>SUM(AQ113:AQ115)</f>
        <v>418</v>
      </c>
      <c r="AR117" s="145" t="s">
        <v>128</v>
      </c>
      <c r="AS117" s="71">
        <f>AP117</f>
        <v>269</v>
      </c>
      <c r="AT117" s="135">
        <f>AQ117</f>
        <v>418</v>
      </c>
      <c r="AW117" s="195" t="s">
        <v>126</v>
      </c>
      <c r="AX117" s="125">
        <f>SUM(AX113:AX115)</f>
        <v>269</v>
      </c>
      <c r="AY117" s="125">
        <f>SUM(AY113:AY115)</f>
        <v>418</v>
      </c>
      <c r="AZ117" s="145" t="s">
        <v>128</v>
      </c>
      <c r="BA117" s="71">
        <f>AX117</f>
        <v>269</v>
      </c>
      <c r="BB117" s="135">
        <f>AY117</f>
        <v>418</v>
      </c>
      <c r="BE117" s="195" t="s">
        <v>126</v>
      </c>
      <c r="BF117" s="125">
        <f>SUM(BF113:BF115)</f>
        <v>269</v>
      </c>
      <c r="BG117" s="125">
        <f>SUM(BG113:BG115)</f>
        <v>418</v>
      </c>
      <c r="BH117" s="145" t="s">
        <v>128</v>
      </c>
      <c r="BI117" s="71">
        <f>BF117</f>
        <v>269</v>
      </c>
      <c r="BJ117" s="135">
        <f>BG117</f>
        <v>418</v>
      </c>
      <c r="BM117" s="195" t="s">
        <v>126</v>
      </c>
      <c r="BN117" s="125">
        <f>SUM(BN113:BN115)</f>
        <v>269</v>
      </c>
      <c r="BO117" s="125">
        <f>SUM(BO113:BO115)</f>
        <v>418</v>
      </c>
      <c r="BP117" s="145" t="s">
        <v>128</v>
      </c>
      <c r="BQ117" s="71">
        <f>BN117</f>
        <v>269</v>
      </c>
      <c r="BR117" s="135">
        <f>BO117</f>
        <v>418</v>
      </c>
    </row>
    <row r="118" spans="1:70" x14ac:dyDescent="0.2">
      <c r="A118" s="147"/>
      <c r="B118" s="147"/>
      <c r="C118" s="147"/>
      <c r="D118" s="147"/>
      <c r="F118" s="48"/>
      <c r="G118" s="51"/>
      <c r="H118" s="51"/>
      <c r="I118" s="147"/>
      <c r="J118" s="147"/>
      <c r="K118" s="147"/>
      <c r="L118" s="147"/>
      <c r="Q118" s="147"/>
      <c r="R118" s="147"/>
      <c r="S118" s="147"/>
      <c r="T118" s="147"/>
      <c r="Y118" s="147"/>
      <c r="Z118" s="147"/>
      <c r="AA118" s="147"/>
      <c r="AB118" s="147"/>
      <c r="AE118" s="86"/>
      <c r="AF118" s="51"/>
      <c r="AG118" s="147"/>
      <c r="AH118" s="147"/>
      <c r="AI118" s="147"/>
      <c r="AJ118" s="147"/>
      <c r="AM118" s="51"/>
      <c r="AO118" s="147"/>
      <c r="AP118" s="147"/>
      <c r="AQ118" s="147"/>
      <c r="AR118" s="147"/>
      <c r="AW118" s="147"/>
      <c r="AX118" s="147"/>
      <c r="AY118" s="147"/>
      <c r="AZ118" s="147"/>
      <c r="BE118" s="147"/>
      <c r="BF118" s="147"/>
      <c r="BG118" s="147"/>
      <c r="BH118" s="147"/>
      <c r="BM118" s="147"/>
      <c r="BN118" s="147"/>
      <c r="BO118" s="147"/>
      <c r="BP118" s="147"/>
    </row>
    <row r="119" spans="1:70" x14ac:dyDescent="0.2">
      <c r="A119" s="147"/>
      <c r="B119" s="147"/>
      <c r="C119" s="147"/>
      <c r="D119" s="152" t="s">
        <v>151</v>
      </c>
      <c r="E119" s="153"/>
      <c r="F119" s="154">
        <f>F101-C101</f>
        <v>0</v>
      </c>
      <c r="G119" s="51"/>
      <c r="H119" s="51"/>
      <c r="I119" s="147"/>
      <c r="J119" s="147"/>
      <c r="K119" s="147"/>
      <c r="L119" s="152" t="s">
        <v>151</v>
      </c>
      <c r="M119" s="153"/>
      <c r="N119" s="154">
        <f>N101-K101</f>
        <v>0</v>
      </c>
      <c r="O119" s="173"/>
      <c r="P119" s="173"/>
      <c r="AE119" s="86"/>
      <c r="AF119" s="51"/>
      <c r="AG119" s="147"/>
      <c r="AH119" s="147"/>
      <c r="AI119" s="147"/>
      <c r="AJ119" s="152" t="s">
        <v>151</v>
      </c>
      <c r="AK119" s="153"/>
      <c r="AL119" s="154">
        <f>AL101-AI101</f>
        <v>0</v>
      </c>
      <c r="AM119" s="51"/>
      <c r="AO119" s="147"/>
      <c r="AP119" s="147"/>
      <c r="AQ119" s="147"/>
      <c r="AR119" s="152" t="s">
        <v>151</v>
      </c>
      <c r="AS119" s="153"/>
      <c r="AT119" s="154">
        <f>AT101-AQ101</f>
        <v>0</v>
      </c>
      <c r="AW119" s="147"/>
      <c r="AX119" s="147"/>
      <c r="AY119" s="147"/>
      <c r="AZ119" s="152" t="s">
        <v>151</v>
      </c>
      <c r="BA119" s="153"/>
      <c r="BB119" s="154">
        <f>BB101-AY101</f>
        <v>0</v>
      </c>
      <c r="BE119" s="147"/>
      <c r="BF119" s="147"/>
      <c r="BG119" s="147"/>
      <c r="BH119" s="152" t="s">
        <v>151</v>
      </c>
      <c r="BI119" s="153"/>
      <c r="BJ119" s="154">
        <f>BJ101-BG101</f>
        <v>0</v>
      </c>
      <c r="BM119" s="147"/>
      <c r="BN119" s="147"/>
      <c r="BO119" s="147"/>
      <c r="BP119" s="152" t="s">
        <v>151</v>
      </c>
      <c r="BQ119" s="153"/>
      <c r="BR119" s="154">
        <f>BR101-BO101</f>
        <v>0</v>
      </c>
    </row>
    <row r="120" spans="1:70" x14ac:dyDescent="0.2">
      <c r="A120" s="195"/>
      <c r="B120" s="125"/>
      <c r="C120" s="125"/>
      <c r="D120" s="155" t="s">
        <v>152</v>
      </c>
      <c r="E120" s="155"/>
      <c r="F120" s="156">
        <f>F117-E117-F107-F96</f>
        <v>0</v>
      </c>
      <c r="G120" s="51"/>
      <c r="H120" s="51"/>
      <c r="I120" s="195"/>
      <c r="J120" s="125"/>
      <c r="K120" s="125"/>
      <c r="L120" s="155" t="s">
        <v>152</v>
      </c>
      <c r="M120" s="155"/>
      <c r="N120" s="156">
        <f>N117-M117-N107-N96</f>
        <v>0</v>
      </c>
      <c r="O120" s="174"/>
      <c r="P120" s="174"/>
      <c r="AE120" s="86"/>
      <c r="AF120" s="51"/>
      <c r="AG120" s="195"/>
      <c r="AH120" s="125"/>
      <c r="AI120" s="125"/>
      <c r="AJ120" s="155" t="s">
        <v>152</v>
      </c>
      <c r="AK120" s="155"/>
      <c r="AL120" s="156">
        <f>AL117-AK117-AL107-AL96</f>
        <v>0</v>
      </c>
      <c r="AM120" s="51"/>
      <c r="AO120" s="195"/>
      <c r="AP120" s="125"/>
      <c r="AQ120" s="125"/>
      <c r="AR120" s="155" t="s">
        <v>152</v>
      </c>
      <c r="AS120" s="155"/>
      <c r="AT120" s="156">
        <f>AT117-AS117-AT107-AT96</f>
        <v>0</v>
      </c>
      <c r="AW120" s="195"/>
      <c r="AX120" s="125"/>
      <c r="AY120" s="125"/>
      <c r="AZ120" s="155" t="s">
        <v>152</v>
      </c>
      <c r="BA120" s="155"/>
      <c r="BB120" s="156">
        <f>BB117-BA117-BB107-BB96</f>
        <v>0</v>
      </c>
      <c r="BE120" s="195"/>
      <c r="BF120" s="125"/>
      <c r="BG120" s="125"/>
      <c r="BH120" s="155" t="s">
        <v>152</v>
      </c>
      <c r="BI120" s="155"/>
      <c r="BJ120" s="156">
        <f>BJ117-BI117-BJ107-BJ96</f>
        <v>0</v>
      </c>
      <c r="BM120" s="195"/>
      <c r="BN120" s="125"/>
      <c r="BO120" s="125"/>
      <c r="BP120" s="155" t="s">
        <v>152</v>
      </c>
      <c r="BQ120" s="155"/>
      <c r="BR120" s="156">
        <f>BR117-BQ117-BR107-BR96</f>
        <v>0</v>
      </c>
    </row>
    <row r="121" spans="1:70" x14ac:dyDescent="0.2">
      <c r="A121" s="78"/>
      <c r="B121" s="181"/>
      <c r="C121" s="134"/>
      <c r="D121" s="108"/>
      <c r="E121" s="72"/>
      <c r="F121" s="129"/>
      <c r="G121" s="51"/>
      <c r="H121" s="51"/>
      <c r="I121" s="78"/>
      <c r="J121" s="181"/>
      <c r="K121" s="120"/>
      <c r="L121" s="108"/>
      <c r="M121" s="108"/>
      <c r="N121" s="108"/>
      <c r="O121" s="107"/>
      <c r="P121" s="107"/>
      <c r="Q121" s="78"/>
      <c r="R121" s="181"/>
      <c r="S121" s="120"/>
      <c r="T121" s="108"/>
      <c r="U121" s="108"/>
      <c r="V121" s="108"/>
      <c r="W121" s="107"/>
      <c r="X121" s="107"/>
      <c r="Y121" s="78"/>
      <c r="Z121" s="207"/>
      <c r="AA121" s="120"/>
      <c r="AB121" s="108"/>
      <c r="AC121" s="108"/>
      <c r="AD121" s="108"/>
      <c r="AE121" s="107"/>
      <c r="AF121" s="51"/>
      <c r="AG121" s="78"/>
      <c r="AH121" s="181"/>
      <c r="AI121" s="120"/>
      <c r="AJ121" s="108"/>
      <c r="AK121" s="72"/>
      <c r="AL121" s="72"/>
      <c r="AM121" s="51"/>
      <c r="AO121" s="146"/>
      <c r="AP121" s="181"/>
      <c r="AQ121" s="120"/>
      <c r="AR121" s="108"/>
      <c r="AS121" s="108"/>
      <c r="AT121" s="72"/>
      <c r="AW121" s="146"/>
      <c r="AX121" s="181"/>
      <c r="AY121" s="120"/>
      <c r="AZ121" s="108"/>
      <c r="BA121" s="108"/>
      <c r="BB121" s="108"/>
      <c r="BE121" s="146"/>
      <c r="BF121" s="199"/>
      <c r="BG121" s="120"/>
      <c r="BH121" s="108"/>
      <c r="BI121" s="108"/>
      <c r="BJ121" s="108"/>
    </row>
    <row r="122" spans="1:70" x14ac:dyDescent="0.2">
      <c r="A122" s="73"/>
      <c r="B122" s="182"/>
      <c r="C122" s="134"/>
      <c r="D122" s="108"/>
      <c r="E122" s="72"/>
      <c r="F122" s="129"/>
      <c r="G122" s="51"/>
      <c r="H122" s="51"/>
      <c r="I122" s="73"/>
      <c r="J122" s="182"/>
      <c r="K122" s="120"/>
      <c r="L122" s="108"/>
      <c r="M122" s="108"/>
      <c r="N122" s="108"/>
      <c r="O122" s="107"/>
      <c r="P122" s="107"/>
      <c r="Q122" s="73"/>
      <c r="R122" s="182"/>
      <c r="S122" s="120"/>
      <c r="T122" s="108"/>
      <c r="U122" s="108"/>
      <c r="V122" s="108"/>
      <c r="W122" s="107"/>
      <c r="X122" s="107"/>
      <c r="Y122" s="73"/>
      <c r="Z122" s="208"/>
      <c r="AA122" s="120"/>
      <c r="AB122" s="108"/>
      <c r="AC122" s="108"/>
      <c r="AD122" s="108"/>
      <c r="AE122" s="106"/>
      <c r="AF122" s="51"/>
      <c r="AG122" s="73"/>
      <c r="AH122" s="182"/>
      <c r="AI122" s="120"/>
      <c r="AJ122" s="108"/>
      <c r="AK122" s="72"/>
      <c r="AL122" s="72"/>
      <c r="AM122" s="51"/>
      <c r="AO122" s="80"/>
      <c r="AP122" s="182"/>
      <c r="AQ122" s="120"/>
      <c r="AR122" s="108"/>
      <c r="AS122" s="108"/>
      <c r="AT122" s="72"/>
      <c r="AW122" s="80"/>
      <c r="AX122" s="182"/>
      <c r="AY122" s="120"/>
      <c r="AZ122" s="108"/>
      <c r="BA122" s="108"/>
      <c r="BB122" s="108"/>
      <c r="BE122" s="80"/>
      <c r="BF122" s="200"/>
      <c r="BG122" s="120"/>
      <c r="BH122" s="108"/>
      <c r="BI122" s="108"/>
      <c r="BJ122" s="108"/>
    </row>
    <row r="123" spans="1:70" x14ac:dyDescent="0.2">
      <c r="A123" s="73"/>
      <c r="B123" s="182"/>
      <c r="C123" s="134"/>
      <c r="D123" s="108"/>
      <c r="E123" s="72"/>
      <c r="F123" s="129"/>
      <c r="G123" s="51"/>
      <c r="H123" s="51"/>
      <c r="I123" s="73"/>
      <c r="J123" s="182"/>
      <c r="K123" s="120"/>
      <c r="L123" s="108"/>
      <c r="M123" s="108"/>
      <c r="N123" s="108"/>
      <c r="O123" s="107"/>
      <c r="P123" s="107"/>
      <c r="Q123" s="73"/>
      <c r="R123" s="182"/>
      <c r="S123" s="120"/>
      <c r="T123" s="108"/>
      <c r="U123" s="108"/>
      <c r="V123" s="108"/>
      <c r="W123" s="107"/>
      <c r="X123" s="107"/>
      <c r="Y123" s="73"/>
      <c r="Z123" s="208"/>
      <c r="AA123" s="120"/>
      <c r="AB123" s="108"/>
      <c r="AC123" s="108"/>
      <c r="AD123" s="108"/>
      <c r="AE123" s="106"/>
      <c r="AF123" s="51"/>
      <c r="AG123" s="73"/>
      <c r="AH123" s="182"/>
      <c r="AI123" s="120"/>
      <c r="AJ123" s="108"/>
      <c r="AK123" s="72"/>
      <c r="AL123" s="72"/>
      <c r="AM123" s="51"/>
      <c r="AO123" s="80"/>
      <c r="AP123" s="182"/>
      <c r="AQ123" s="120"/>
      <c r="AR123" s="108"/>
      <c r="AS123" s="108"/>
      <c r="AT123" s="72"/>
      <c r="AW123" s="80"/>
      <c r="AX123" s="182"/>
      <c r="AY123" s="120"/>
      <c r="AZ123" s="108"/>
      <c r="BA123" s="108"/>
      <c r="BB123" s="108"/>
    </row>
    <row r="124" spans="1:70" x14ac:dyDescent="0.2">
      <c r="A124" s="73"/>
      <c r="B124" s="182"/>
      <c r="C124" s="134"/>
      <c r="D124" s="108"/>
      <c r="E124" s="72"/>
      <c r="F124" s="129"/>
      <c r="G124" s="51"/>
      <c r="H124" s="51"/>
      <c r="I124" s="73"/>
      <c r="J124" s="182"/>
      <c r="K124" s="120"/>
      <c r="L124" s="72"/>
      <c r="M124" s="72"/>
      <c r="N124" s="72"/>
      <c r="O124" s="86"/>
      <c r="P124" s="86"/>
      <c r="Q124" s="73"/>
      <c r="R124" s="182"/>
      <c r="S124" s="120"/>
      <c r="T124" s="72"/>
      <c r="U124" s="72"/>
      <c r="V124" s="72"/>
      <c r="W124" s="86"/>
      <c r="X124" s="86"/>
      <c r="Y124" s="73"/>
      <c r="Z124" s="208"/>
      <c r="AA124" s="120"/>
      <c r="AB124" s="72"/>
      <c r="AC124" s="72"/>
      <c r="AD124" s="72"/>
      <c r="AE124" s="51"/>
      <c r="AF124" s="51"/>
      <c r="AG124" s="73"/>
      <c r="AH124" s="182"/>
      <c r="AI124" s="120"/>
      <c r="AJ124" s="72"/>
      <c r="AK124" s="72"/>
      <c r="AL124" s="72"/>
      <c r="AM124" s="51"/>
      <c r="AO124" s="80"/>
      <c r="AP124" s="182"/>
      <c r="AQ124" s="120"/>
      <c r="AR124" s="108"/>
      <c r="AS124" s="108"/>
      <c r="AT124" s="72"/>
      <c r="AW124" s="80"/>
      <c r="AX124" s="182"/>
      <c r="AY124" s="120"/>
      <c r="AZ124" s="108"/>
      <c r="BA124" s="108"/>
      <c r="BB124" s="108"/>
    </row>
    <row r="125" spans="1:70" ht="47.1" customHeight="1" x14ac:dyDescent="0.2">
      <c r="A125" s="245" t="s">
        <v>68</v>
      </c>
      <c r="B125" s="245"/>
      <c r="C125" s="245"/>
      <c r="D125" s="245"/>
      <c r="E125" s="245"/>
      <c r="F125" s="245"/>
      <c r="G125" s="51"/>
      <c r="H125" s="51"/>
      <c r="I125" s="228" t="s">
        <v>175</v>
      </c>
      <c r="J125" s="228"/>
      <c r="K125" s="228"/>
      <c r="L125" s="228"/>
      <c r="M125" s="228"/>
      <c r="N125" s="228"/>
      <c r="O125" s="82"/>
      <c r="P125" s="82"/>
      <c r="Q125" s="228" t="s">
        <v>182</v>
      </c>
      <c r="R125" s="228"/>
      <c r="S125" s="228"/>
      <c r="T125" s="228"/>
      <c r="U125" s="228"/>
      <c r="V125" s="228"/>
      <c r="W125" s="82"/>
      <c r="X125" s="82"/>
      <c r="Y125" s="228" t="s">
        <v>183</v>
      </c>
      <c r="Z125" s="228"/>
      <c r="AA125" s="228"/>
      <c r="AB125" s="228"/>
      <c r="AC125" s="228"/>
      <c r="AD125" s="228"/>
      <c r="AE125" s="70"/>
      <c r="AF125" s="70"/>
      <c r="AG125" s="228" t="s">
        <v>177</v>
      </c>
      <c r="AH125" s="228"/>
      <c r="AI125" s="228"/>
      <c r="AJ125" s="228"/>
      <c r="AK125" s="228"/>
      <c r="AL125" s="228"/>
      <c r="AM125" s="51"/>
      <c r="AO125" s="228" t="s">
        <v>181</v>
      </c>
      <c r="AP125" s="228"/>
      <c r="AQ125" s="228"/>
      <c r="AR125" s="228"/>
      <c r="AS125" s="228"/>
      <c r="AT125" s="228"/>
      <c r="AW125" s="228" t="s">
        <v>184</v>
      </c>
      <c r="AX125" s="228"/>
      <c r="AY125" s="228"/>
      <c r="AZ125" s="228"/>
      <c r="BA125" s="228"/>
      <c r="BB125" s="228"/>
      <c r="BE125" s="228" t="s">
        <v>179</v>
      </c>
      <c r="BF125" s="228"/>
      <c r="BG125" s="228"/>
      <c r="BH125" s="228"/>
      <c r="BI125" s="228"/>
      <c r="BJ125" s="228"/>
      <c r="BM125" s="228" t="s">
        <v>185</v>
      </c>
      <c r="BN125" s="228"/>
      <c r="BO125" s="228"/>
      <c r="BP125" s="228"/>
      <c r="BQ125" s="228"/>
      <c r="BR125" s="228"/>
    </row>
    <row r="126" spans="1:70" x14ac:dyDescent="0.2">
      <c r="A126" s="201"/>
      <c r="B126" s="201"/>
      <c r="C126" s="201" t="s">
        <v>167</v>
      </c>
      <c r="D126" s="201" t="s">
        <v>168</v>
      </c>
      <c r="E126" s="72"/>
      <c r="F126" s="129"/>
      <c r="G126" s="51"/>
      <c r="H126" s="51"/>
      <c r="I126" s="201"/>
      <c r="J126" s="201"/>
      <c r="K126" s="201" t="s">
        <v>167</v>
      </c>
      <c r="L126" s="201" t="s">
        <v>168</v>
      </c>
      <c r="M126" s="72"/>
      <c r="N126" s="72"/>
      <c r="O126" s="86"/>
      <c r="P126" s="86"/>
      <c r="Q126" s="201"/>
      <c r="R126" s="201"/>
      <c r="S126" s="201" t="s">
        <v>167</v>
      </c>
      <c r="T126" s="201" t="s">
        <v>168</v>
      </c>
      <c r="U126" s="72"/>
      <c r="V126" s="72"/>
      <c r="W126" s="86"/>
      <c r="X126" s="86"/>
      <c r="Y126" s="201"/>
      <c r="Z126" s="201"/>
      <c r="AA126" s="201" t="s">
        <v>167</v>
      </c>
      <c r="AB126" s="201" t="s">
        <v>168</v>
      </c>
      <c r="AC126" s="72"/>
      <c r="AD126" s="72"/>
      <c r="AE126" s="51"/>
      <c r="AF126" s="51"/>
      <c r="AG126" s="201"/>
      <c r="AH126" s="201"/>
      <c r="AI126" s="201" t="s">
        <v>167</v>
      </c>
      <c r="AJ126" s="201" t="s">
        <v>168</v>
      </c>
      <c r="AK126" s="72"/>
      <c r="AL126" s="72"/>
      <c r="AM126" s="51"/>
      <c r="AO126" s="201"/>
      <c r="AP126" s="201"/>
      <c r="AQ126" s="201" t="s">
        <v>167</v>
      </c>
      <c r="AR126" s="201" t="s">
        <v>168</v>
      </c>
      <c r="AS126" s="108"/>
      <c r="AT126" s="72"/>
      <c r="AW126" s="201"/>
      <c r="AX126" s="201"/>
      <c r="AY126" s="201" t="s">
        <v>167</v>
      </c>
      <c r="AZ126" s="201" t="s">
        <v>168</v>
      </c>
      <c r="BA126" s="108"/>
      <c r="BB126" s="72"/>
      <c r="BE126" s="201"/>
      <c r="BF126" s="201"/>
      <c r="BG126" s="201" t="s">
        <v>167</v>
      </c>
      <c r="BH126" s="201" t="s">
        <v>168</v>
      </c>
      <c r="BM126" s="201"/>
      <c r="BN126" s="201"/>
      <c r="BO126" s="201" t="s">
        <v>167</v>
      </c>
      <c r="BP126" s="201" t="s">
        <v>168</v>
      </c>
    </row>
    <row r="127" spans="1:70" x14ac:dyDescent="0.2">
      <c r="A127" s="202" t="s">
        <v>76</v>
      </c>
      <c r="B127" s="201"/>
      <c r="C127" s="201">
        <f>F19</f>
        <v>125</v>
      </c>
      <c r="D127" s="201">
        <f>F79</f>
        <v>175</v>
      </c>
      <c r="E127" s="108"/>
      <c r="F127" s="129"/>
      <c r="G127" s="51"/>
      <c r="H127" s="51"/>
      <c r="I127" s="202" t="s">
        <v>76</v>
      </c>
      <c r="J127" s="201"/>
      <c r="K127" s="201">
        <f>N19</f>
        <v>220</v>
      </c>
      <c r="L127" s="201">
        <f>N79</f>
        <v>270</v>
      </c>
      <c r="M127" s="106"/>
      <c r="N127" s="51"/>
      <c r="O127" s="86"/>
      <c r="P127" s="86"/>
      <c r="Q127" s="202" t="s">
        <v>76</v>
      </c>
      <c r="R127" s="201"/>
      <c r="S127" s="201">
        <f>V19</f>
        <v>220</v>
      </c>
      <c r="T127" s="201">
        <f>V79</f>
        <v>270</v>
      </c>
      <c r="U127" s="106"/>
      <c r="V127" s="51"/>
      <c r="W127" s="86"/>
      <c r="X127" s="86"/>
      <c r="Y127" s="202" t="s">
        <v>76</v>
      </c>
      <c r="Z127" s="201"/>
      <c r="AA127" s="201">
        <f>AD19</f>
        <v>220</v>
      </c>
      <c r="AB127" s="201">
        <f>AD79</f>
        <v>270</v>
      </c>
      <c r="AC127" s="106"/>
      <c r="AD127" s="51"/>
      <c r="AE127" s="86"/>
      <c r="AF127" s="51"/>
      <c r="AG127" s="202" t="s">
        <v>76</v>
      </c>
      <c r="AH127" s="201"/>
      <c r="AI127" s="201">
        <f>AL19</f>
        <v>270</v>
      </c>
      <c r="AJ127" s="201">
        <f>AL79</f>
        <v>320</v>
      </c>
      <c r="AK127" s="106"/>
      <c r="AL127" s="72"/>
      <c r="AM127" s="51"/>
      <c r="AO127" s="202" t="s">
        <v>76</v>
      </c>
      <c r="AP127" s="201"/>
      <c r="AQ127" s="201">
        <f>AT19</f>
        <v>309</v>
      </c>
      <c r="AR127" s="201">
        <f>AT79</f>
        <v>359</v>
      </c>
      <c r="AS127" s="106"/>
      <c r="AT127" s="72"/>
      <c r="AW127" s="202" t="s">
        <v>76</v>
      </c>
      <c r="AX127" s="201"/>
      <c r="AY127" s="201">
        <f>BB19</f>
        <v>220</v>
      </c>
      <c r="AZ127" s="201">
        <f>BB79</f>
        <v>270</v>
      </c>
      <c r="BA127" s="106"/>
      <c r="BB127" s="72"/>
      <c r="BE127" s="202" t="s">
        <v>76</v>
      </c>
      <c r="BF127" s="201"/>
      <c r="BG127" s="201">
        <f>BJ19</f>
        <v>270</v>
      </c>
      <c r="BH127" s="201">
        <f>BJ79</f>
        <v>320</v>
      </c>
      <c r="BM127" s="202" t="s">
        <v>76</v>
      </c>
      <c r="BN127" s="201"/>
      <c r="BO127" s="201">
        <f>BR19</f>
        <v>259</v>
      </c>
      <c r="BP127" s="201">
        <f>BR79</f>
        <v>309</v>
      </c>
    </row>
    <row r="128" spans="1:70" x14ac:dyDescent="0.2">
      <c r="A128" s="202" t="s">
        <v>70</v>
      </c>
      <c r="B128" s="201"/>
      <c r="C128" s="201">
        <f>F11</f>
        <v>0</v>
      </c>
      <c r="D128" s="201">
        <f>F71</f>
        <v>0</v>
      </c>
      <c r="E128" s="108"/>
      <c r="F128" s="129"/>
      <c r="G128" s="51"/>
      <c r="H128" s="51"/>
      <c r="I128" s="202" t="s">
        <v>70</v>
      </c>
      <c r="J128" s="201"/>
      <c r="K128" s="201">
        <f>N11</f>
        <v>45</v>
      </c>
      <c r="L128" s="201">
        <f>N71</f>
        <v>45</v>
      </c>
      <c r="M128" s="106"/>
      <c r="N128" s="51"/>
      <c r="O128" s="86"/>
      <c r="P128" s="86"/>
      <c r="Q128" s="202" t="s">
        <v>70</v>
      </c>
      <c r="R128" s="201"/>
      <c r="S128" s="201">
        <f>V11</f>
        <v>45</v>
      </c>
      <c r="T128" s="201">
        <f>V71</f>
        <v>45</v>
      </c>
      <c r="U128" s="106"/>
      <c r="V128" s="51"/>
      <c r="W128" s="86"/>
      <c r="X128" s="86"/>
      <c r="Y128" s="202" t="s">
        <v>70</v>
      </c>
      <c r="Z128" s="201"/>
      <c r="AA128" s="201">
        <f>AD11</f>
        <v>45</v>
      </c>
      <c r="AB128" s="201">
        <f>AD71</f>
        <v>45</v>
      </c>
      <c r="AC128" s="106"/>
      <c r="AD128" s="51"/>
      <c r="AE128" s="86"/>
      <c r="AF128" s="51"/>
      <c r="AG128" s="202" t="s">
        <v>70</v>
      </c>
      <c r="AH128" s="201"/>
      <c r="AI128" s="201">
        <f>AL11</f>
        <v>95</v>
      </c>
      <c r="AJ128" s="201">
        <f>AL71</f>
        <v>95</v>
      </c>
      <c r="AK128" s="106"/>
      <c r="AL128" s="51"/>
      <c r="AM128" s="51"/>
      <c r="AO128" s="202" t="s">
        <v>70</v>
      </c>
      <c r="AP128" s="201"/>
      <c r="AQ128" s="201">
        <f>AT11</f>
        <v>134</v>
      </c>
      <c r="AR128" s="201">
        <f>AT71</f>
        <v>134</v>
      </c>
      <c r="AS128" s="106"/>
      <c r="AT128" s="72"/>
      <c r="AW128" s="202" t="s">
        <v>70</v>
      </c>
      <c r="AX128" s="201"/>
      <c r="AY128" s="201">
        <f>BB11</f>
        <v>45</v>
      </c>
      <c r="AZ128" s="201">
        <f>BB71</f>
        <v>45</v>
      </c>
      <c r="BA128" s="106"/>
      <c r="BB128" s="72"/>
      <c r="BE128" s="202" t="s">
        <v>70</v>
      </c>
      <c r="BF128" s="201"/>
      <c r="BG128" s="201">
        <f>BJ11</f>
        <v>95</v>
      </c>
      <c r="BH128" s="201">
        <f>BJ71</f>
        <v>95</v>
      </c>
      <c r="BM128" s="202" t="s">
        <v>70</v>
      </c>
      <c r="BN128" s="201"/>
      <c r="BO128" s="201">
        <f>BR11</f>
        <v>84</v>
      </c>
      <c r="BP128" s="201">
        <f>BR71</f>
        <v>84</v>
      </c>
    </row>
    <row r="129" spans="1:68" x14ac:dyDescent="0.2">
      <c r="A129" s="202" t="s">
        <v>158</v>
      </c>
      <c r="B129" s="201"/>
      <c r="C129" s="201">
        <f>C34</f>
        <v>0</v>
      </c>
      <c r="D129" s="201">
        <f>F71</f>
        <v>0</v>
      </c>
      <c r="E129" s="108"/>
      <c r="F129" s="129"/>
      <c r="G129" s="51"/>
      <c r="H129" s="51"/>
      <c r="I129" s="202" t="s">
        <v>158</v>
      </c>
      <c r="J129" s="201"/>
      <c r="K129" s="201">
        <f>K34</f>
        <v>-25</v>
      </c>
      <c r="L129" s="201">
        <f>N71</f>
        <v>45</v>
      </c>
      <c r="M129" s="106"/>
      <c r="N129" s="51"/>
      <c r="O129" s="86"/>
      <c r="P129" s="86"/>
      <c r="Q129" s="202" t="s">
        <v>158</v>
      </c>
      <c r="R129" s="201"/>
      <c r="S129" s="201">
        <f>S34</f>
        <v>-25</v>
      </c>
      <c r="T129" s="201">
        <f>V71</f>
        <v>45</v>
      </c>
      <c r="U129" s="106"/>
      <c r="V129" s="51"/>
      <c r="W129" s="86"/>
      <c r="X129" s="86"/>
      <c r="Y129" s="202" t="s">
        <v>158</v>
      </c>
      <c r="Z129" s="201"/>
      <c r="AA129" s="201">
        <f>AA34</f>
        <v>-25</v>
      </c>
      <c r="AB129" s="201">
        <f>AD71</f>
        <v>45</v>
      </c>
      <c r="AC129" s="106"/>
      <c r="AD129" s="51"/>
      <c r="AE129" s="86"/>
      <c r="AF129" s="51"/>
      <c r="AG129" s="202" t="s">
        <v>158</v>
      </c>
      <c r="AH129" s="201"/>
      <c r="AI129" s="201">
        <f>AI34</f>
        <v>-25</v>
      </c>
      <c r="AJ129" s="201">
        <f>AL71</f>
        <v>95</v>
      </c>
      <c r="AK129" s="106"/>
      <c r="AL129" s="51"/>
      <c r="AM129" s="51"/>
      <c r="AO129" s="202" t="s">
        <v>158</v>
      </c>
      <c r="AP129" s="201"/>
      <c r="AQ129" s="201">
        <f>AQ34</f>
        <v>-25</v>
      </c>
      <c r="AR129" s="201">
        <f>AQ94</f>
        <v>-70</v>
      </c>
      <c r="AS129" s="106"/>
      <c r="AT129" s="51"/>
      <c r="AW129" s="202" t="s">
        <v>158</v>
      </c>
      <c r="AX129" s="201"/>
      <c r="AY129" s="201">
        <f>AY34</f>
        <v>-25</v>
      </c>
      <c r="AZ129" s="201">
        <v>-40</v>
      </c>
      <c r="BA129" s="106"/>
      <c r="BB129" s="51"/>
      <c r="BE129" s="202" t="s">
        <v>158</v>
      </c>
      <c r="BF129" s="201"/>
      <c r="BG129" s="201">
        <f>BG34</f>
        <v>-25</v>
      </c>
      <c r="BH129" s="201">
        <f>BG94</f>
        <v>-57</v>
      </c>
      <c r="BM129" s="202" t="s">
        <v>158</v>
      </c>
      <c r="BN129" s="201"/>
      <c r="BO129" s="201">
        <f>BO34</f>
        <v>-25</v>
      </c>
      <c r="BP129" s="201">
        <f>BO94</f>
        <v>-53</v>
      </c>
    </row>
    <row r="130" spans="1:68" x14ac:dyDescent="0.2">
      <c r="A130" s="202" t="s">
        <v>169</v>
      </c>
      <c r="B130" s="201"/>
      <c r="C130" s="201">
        <f>C47</f>
        <v>0</v>
      </c>
      <c r="D130" s="201">
        <f>C107</f>
        <v>0</v>
      </c>
      <c r="E130" s="108"/>
      <c r="F130" s="129"/>
      <c r="G130" s="51"/>
      <c r="H130" s="51"/>
      <c r="I130" s="202" t="s">
        <v>169</v>
      </c>
      <c r="J130" s="201"/>
      <c r="K130" s="201">
        <f>K47</f>
        <v>0</v>
      </c>
      <c r="L130" s="201">
        <f>K107</f>
        <v>0</v>
      </c>
      <c r="M130" s="106"/>
      <c r="N130" s="51"/>
      <c r="O130" s="86"/>
      <c r="P130" s="86"/>
      <c r="Q130" s="202" t="s">
        <v>169</v>
      </c>
      <c r="R130" s="201"/>
      <c r="S130" s="201">
        <f>S47</f>
        <v>0</v>
      </c>
      <c r="T130" s="201">
        <f>S107</f>
        <v>0</v>
      </c>
      <c r="U130" s="106"/>
      <c r="V130" s="51"/>
      <c r="W130" s="86"/>
      <c r="X130" s="86"/>
      <c r="Y130" s="202" t="s">
        <v>169</v>
      </c>
      <c r="Z130" s="201"/>
      <c r="AA130" s="201">
        <f>AA47</f>
        <v>50</v>
      </c>
      <c r="AB130" s="201">
        <f>AA107</f>
        <v>50</v>
      </c>
      <c r="AC130" s="106"/>
      <c r="AD130" s="51"/>
      <c r="AE130" s="86"/>
      <c r="AF130" s="51"/>
      <c r="AG130" s="202" t="s">
        <v>169</v>
      </c>
      <c r="AH130" s="201"/>
      <c r="AI130" s="201">
        <f>AI47</f>
        <v>0</v>
      </c>
      <c r="AJ130" s="201">
        <f>AI107</f>
        <v>0</v>
      </c>
      <c r="AK130" s="106"/>
      <c r="AL130" s="51"/>
      <c r="AM130" s="51"/>
      <c r="AO130" s="202" t="s">
        <v>169</v>
      </c>
      <c r="AP130" s="201"/>
      <c r="AQ130" s="201">
        <f>AQ47</f>
        <v>0</v>
      </c>
      <c r="AR130" s="201">
        <f>AQ107</f>
        <v>0</v>
      </c>
      <c r="AS130" s="106"/>
      <c r="AT130" s="51"/>
      <c r="AW130" s="202" t="s">
        <v>169</v>
      </c>
      <c r="AX130" s="201"/>
      <c r="AY130" s="201">
        <f>AY47</f>
        <v>39</v>
      </c>
      <c r="AZ130" s="201">
        <f>AY107</f>
        <v>39</v>
      </c>
      <c r="BA130" s="106"/>
      <c r="BB130" s="51"/>
      <c r="BE130" s="202" t="s">
        <v>169</v>
      </c>
      <c r="BF130" s="201"/>
      <c r="BG130" s="201">
        <f>BG47</f>
        <v>39</v>
      </c>
      <c r="BH130" s="201">
        <f>BG107</f>
        <v>39</v>
      </c>
      <c r="BM130" s="202" t="s">
        <v>169</v>
      </c>
      <c r="BN130" s="201"/>
      <c r="BO130" s="201">
        <f>BO47</f>
        <v>0</v>
      </c>
      <c r="BP130" s="201">
        <f>BO107</f>
        <v>0</v>
      </c>
    </row>
    <row r="131" spans="1:68" x14ac:dyDescent="0.2">
      <c r="A131" s="202" t="s">
        <v>170</v>
      </c>
      <c r="B131" s="201"/>
      <c r="C131" s="201">
        <f>C49</f>
        <v>0</v>
      </c>
      <c r="D131" s="201">
        <f>C108</f>
        <v>0</v>
      </c>
      <c r="E131" s="108"/>
      <c r="F131" s="129"/>
      <c r="G131" s="51"/>
      <c r="H131" s="51"/>
      <c r="I131" s="202" t="s">
        <v>170</v>
      </c>
      <c r="J131" s="201"/>
      <c r="K131" s="201">
        <f>K49</f>
        <v>0</v>
      </c>
      <c r="L131" s="201">
        <f>K108</f>
        <v>0</v>
      </c>
      <c r="M131" s="106"/>
      <c r="N131" s="51"/>
      <c r="O131" s="86"/>
      <c r="P131" s="86"/>
      <c r="Q131" s="202" t="s">
        <v>170</v>
      </c>
      <c r="R131" s="201"/>
      <c r="S131" s="201">
        <f>S49</f>
        <v>0</v>
      </c>
      <c r="T131" s="201">
        <f>S108</f>
        <v>-17</v>
      </c>
      <c r="U131" s="106"/>
      <c r="V131" s="51"/>
      <c r="W131" s="86"/>
      <c r="X131" s="86"/>
      <c r="Y131" s="202" t="s">
        <v>170</v>
      </c>
      <c r="Z131" s="201"/>
      <c r="AA131" s="201">
        <f>AA49</f>
        <v>0</v>
      </c>
      <c r="AB131" s="201">
        <f>AA108</f>
        <v>-17</v>
      </c>
      <c r="AC131" s="106"/>
      <c r="AD131" s="51"/>
      <c r="AE131" s="86"/>
      <c r="AF131" s="51"/>
      <c r="AG131" s="202" t="s">
        <v>170</v>
      </c>
      <c r="AH131" s="201"/>
      <c r="AI131" s="201">
        <f>AI49</f>
        <v>0</v>
      </c>
      <c r="AJ131" s="201">
        <f>AI108</f>
        <v>0</v>
      </c>
      <c r="AK131" s="106"/>
      <c r="AL131" s="51"/>
      <c r="AM131" s="51"/>
      <c r="AO131" s="202" t="s">
        <v>170</v>
      </c>
      <c r="AP131" s="201"/>
      <c r="AQ131" s="201">
        <f>AQ49</f>
        <v>0</v>
      </c>
      <c r="AR131" s="201">
        <f>AQ108</f>
        <v>0</v>
      </c>
      <c r="AS131" s="106"/>
      <c r="AT131" s="51"/>
      <c r="AW131" s="202" t="s">
        <v>170</v>
      </c>
      <c r="AX131" s="201"/>
      <c r="AY131" s="201">
        <f>AY49</f>
        <v>0</v>
      </c>
      <c r="AZ131" s="201">
        <f>AY108</f>
        <v>-30</v>
      </c>
      <c r="BA131" s="106"/>
      <c r="BB131" s="51"/>
      <c r="BE131" s="202" t="s">
        <v>170</v>
      </c>
      <c r="BF131" s="201"/>
      <c r="BG131" s="201">
        <f>BG49</f>
        <v>0</v>
      </c>
      <c r="BH131" s="201">
        <f>BG108</f>
        <v>-13</v>
      </c>
      <c r="BM131" s="202" t="s">
        <v>170</v>
      </c>
      <c r="BN131" s="201"/>
      <c r="BO131" s="201">
        <f>BO49</f>
        <v>0</v>
      </c>
      <c r="BP131" s="201">
        <f>BO108</f>
        <v>-17</v>
      </c>
    </row>
    <row r="132" spans="1:68" x14ac:dyDescent="0.2">
      <c r="A132" s="202"/>
      <c r="B132" s="201" t="s">
        <v>166</v>
      </c>
      <c r="C132" s="201" t="s">
        <v>84</v>
      </c>
      <c r="D132" s="201" t="s">
        <v>85</v>
      </c>
      <c r="E132" s="108"/>
      <c r="F132" s="129"/>
      <c r="G132" s="51"/>
      <c r="H132" s="51"/>
      <c r="I132" s="202"/>
      <c r="J132" s="201" t="s">
        <v>166</v>
      </c>
      <c r="K132" s="201" t="s">
        <v>84</v>
      </c>
      <c r="L132" s="201" t="s">
        <v>85</v>
      </c>
      <c r="M132" s="106"/>
      <c r="N132" s="51"/>
      <c r="O132" s="86"/>
      <c r="P132" s="86"/>
      <c r="Q132" s="202"/>
      <c r="R132" s="201" t="s">
        <v>166</v>
      </c>
      <c r="S132" s="201" t="s">
        <v>84</v>
      </c>
      <c r="T132" s="201" t="s">
        <v>85</v>
      </c>
      <c r="U132" s="106"/>
      <c r="V132" s="51"/>
      <c r="W132" s="86"/>
      <c r="X132" s="86"/>
      <c r="Y132" s="202"/>
      <c r="Z132" s="201" t="s">
        <v>166</v>
      </c>
      <c r="AA132" s="201" t="s">
        <v>84</v>
      </c>
      <c r="AB132" s="201" t="s">
        <v>85</v>
      </c>
      <c r="AC132" s="106"/>
      <c r="AD132" s="51"/>
      <c r="AE132" s="86"/>
      <c r="AF132" s="51"/>
      <c r="AG132" s="202"/>
      <c r="AH132" s="201" t="s">
        <v>166</v>
      </c>
      <c r="AI132" s="201" t="s">
        <v>84</v>
      </c>
      <c r="AJ132" s="201" t="s">
        <v>85</v>
      </c>
      <c r="AK132" s="106"/>
      <c r="AL132" s="51"/>
      <c r="AM132" s="51"/>
      <c r="AO132" s="202"/>
      <c r="AP132" s="201" t="s">
        <v>166</v>
      </c>
      <c r="AQ132" s="201" t="s">
        <v>84</v>
      </c>
      <c r="AR132" s="201" t="s">
        <v>85</v>
      </c>
      <c r="AS132" s="106"/>
      <c r="AT132" s="51"/>
      <c r="AW132" s="202"/>
      <c r="AX132" s="201" t="s">
        <v>166</v>
      </c>
      <c r="AY132" s="201" t="s">
        <v>84</v>
      </c>
      <c r="AZ132" s="201" t="s">
        <v>85</v>
      </c>
      <c r="BA132" s="106"/>
      <c r="BB132" s="51"/>
      <c r="BE132" s="202"/>
      <c r="BF132" s="201" t="s">
        <v>166</v>
      </c>
      <c r="BG132" s="201" t="s">
        <v>84</v>
      </c>
      <c r="BH132" s="201" t="s">
        <v>85</v>
      </c>
      <c r="BM132" s="202"/>
      <c r="BN132" s="201" t="s">
        <v>166</v>
      </c>
      <c r="BO132" s="201" t="s">
        <v>84</v>
      </c>
      <c r="BP132" s="201" t="s">
        <v>85</v>
      </c>
    </row>
    <row r="133" spans="1:68" x14ac:dyDescent="0.2">
      <c r="A133" s="202" t="s">
        <v>77</v>
      </c>
      <c r="B133" s="201">
        <f>B54</f>
        <v>0</v>
      </c>
      <c r="C133" s="201">
        <f t="shared" ref="C133:D135" si="0">B113</f>
        <v>0</v>
      </c>
      <c r="D133" s="201">
        <f t="shared" si="0"/>
        <v>0</v>
      </c>
      <c r="E133" s="108"/>
      <c r="F133" s="129"/>
      <c r="G133" s="51"/>
      <c r="H133" s="51"/>
      <c r="I133" s="202" t="s">
        <v>77</v>
      </c>
      <c r="J133" s="201">
        <f>J54</f>
        <v>75</v>
      </c>
      <c r="K133" s="201">
        <f t="shared" ref="K133:L135" si="1">J113</f>
        <v>95</v>
      </c>
      <c r="L133" s="201">
        <f t="shared" si="1"/>
        <v>100</v>
      </c>
      <c r="Q133" s="202" t="s">
        <v>77</v>
      </c>
      <c r="R133" s="201">
        <f>R54</f>
        <v>75</v>
      </c>
      <c r="S133" s="201">
        <f t="shared" ref="S133:S135" si="2">R113</f>
        <v>95</v>
      </c>
      <c r="T133" s="201">
        <f t="shared" ref="T133:T135" si="3">S113</f>
        <v>100</v>
      </c>
      <c r="Y133" s="202" t="s">
        <v>77</v>
      </c>
      <c r="Z133" s="201">
        <f>Z54</f>
        <v>75</v>
      </c>
      <c r="AA133" s="201">
        <f t="shared" ref="AA133:AA135" si="4">Z113</f>
        <v>95</v>
      </c>
      <c r="AB133" s="201">
        <f t="shared" ref="AB133:AB135" si="5">AA113</f>
        <v>100</v>
      </c>
      <c r="AE133" s="48"/>
      <c r="AG133" s="202" t="s">
        <v>77</v>
      </c>
      <c r="AH133" s="201">
        <f>AH54</f>
        <v>75</v>
      </c>
      <c r="AI133" s="201">
        <f t="shared" ref="AI133:AJ135" si="6">AH113</f>
        <v>145</v>
      </c>
      <c r="AJ133" s="201">
        <f t="shared" si="6"/>
        <v>183</v>
      </c>
      <c r="AO133" s="202" t="s">
        <v>77</v>
      </c>
      <c r="AP133" s="201">
        <f>AP54</f>
        <v>75</v>
      </c>
      <c r="AQ133" s="201">
        <f t="shared" ref="AQ133:AR135" si="7">AP113</f>
        <v>184</v>
      </c>
      <c r="AR133" s="201">
        <f t="shared" si="7"/>
        <v>248</v>
      </c>
      <c r="AS133" s="106"/>
      <c r="AT133" s="51"/>
      <c r="AW133" s="202" t="s">
        <v>77</v>
      </c>
      <c r="AX133" s="201">
        <f>AX54</f>
        <v>75</v>
      </c>
      <c r="AY133" s="201">
        <f t="shared" ref="AY133:AY135" si="8">AX113</f>
        <v>95</v>
      </c>
      <c r="AZ133" s="201">
        <f t="shared" ref="AZ133:AZ135" si="9">AY113</f>
        <v>100</v>
      </c>
      <c r="BE133" s="202" t="s">
        <v>77</v>
      </c>
      <c r="BF133" s="201">
        <f>BF54</f>
        <v>75</v>
      </c>
      <c r="BG133" s="201">
        <f t="shared" ref="BG133:BH135" si="10">BF113</f>
        <v>145</v>
      </c>
      <c r="BH133" s="201">
        <f t="shared" si="10"/>
        <v>183</v>
      </c>
      <c r="BM133" s="202" t="s">
        <v>77</v>
      </c>
      <c r="BN133" s="201">
        <f>BN54</f>
        <v>75</v>
      </c>
      <c r="BO133" s="201">
        <f t="shared" ref="BO133:BO135" si="11">BN113</f>
        <v>134</v>
      </c>
      <c r="BP133" s="201">
        <f t="shared" ref="BP133:BP135" si="12">BO113</f>
        <v>165</v>
      </c>
    </row>
    <row r="134" spans="1:68" x14ac:dyDescent="0.2">
      <c r="A134" s="202" t="s">
        <v>78</v>
      </c>
      <c r="B134" s="201">
        <f>B55</f>
        <v>0</v>
      </c>
      <c r="C134" s="201">
        <f t="shared" si="0"/>
        <v>0</v>
      </c>
      <c r="D134" s="201">
        <f t="shared" si="0"/>
        <v>0</v>
      </c>
      <c r="E134" s="108"/>
      <c r="F134" s="129"/>
      <c r="G134" s="51"/>
      <c r="H134" s="51"/>
      <c r="I134" s="202" t="s">
        <v>78</v>
      </c>
      <c r="J134" s="201">
        <f>J55</f>
        <v>0</v>
      </c>
      <c r="K134" s="201">
        <f t="shared" si="1"/>
        <v>0</v>
      </c>
      <c r="L134" s="201">
        <f t="shared" si="1"/>
        <v>0</v>
      </c>
      <c r="M134" s="106"/>
      <c r="N134" s="51"/>
      <c r="O134" s="86"/>
      <c r="P134" s="86"/>
      <c r="Q134" s="202" t="s">
        <v>78</v>
      </c>
      <c r="R134" s="201">
        <f>R55</f>
        <v>0</v>
      </c>
      <c r="S134" s="201">
        <f t="shared" si="2"/>
        <v>50</v>
      </c>
      <c r="T134" s="201">
        <f t="shared" si="3"/>
        <v>83</v>
      </c>
      <c r="U134" s="106"/>
      <c r="V134" s="51"/>
      <c r="W134" s="86"/>
      <c r="X134" s="86"/>
      <c r="Y134" s="202" t="s">
        <v>78</v>
      </c>
      <c r="Z134" s="201">
        <f>Z55</f>
        <v>0</v>
      </c>
      <c r="AA134" s="201">
        <f t="shared" si="4"/>
        <v>50</v>
      </c>
      <c r="AB134" s="201">
        <f t="shared" si="5"/>
        <v>83</v>
      </c>
      <c r="AC134" s="106"/>
      <c r="AD134" s="51"/>
      <c r="AE134" s="86"/>
      <c r="AF134" s="51"/>
      <c r="AG134" s="202" t="s">
        <v>78</v>
      </c>
      <c r="AH134" s="201">
        <f>AH55</f>
        <v>0</v>
      </c>
      <c r="AI134" s="201">
        <f t="shared" si="6"/>
        <v>0</v>
      </c>
      <c r="AJ134" s="201">
        <f t="shared" si="6"/>
        <v>0</v>
      </c>
      <c r="AK134" s="106"/>
      <c r="AL134" s="51"/>
      <c r="AM134" s="51"/>
      <c r="AO134" s="202" t="s">
        <v>78</v>
      </c>
      <c r="AP134" s="201">
        <f>AP55</f>
        <v>0</v>
      </c>
      <c r="AQ134" s="201">
        <f t="shared" si="7"/>
        <v>0</v>
      </c>
      <c r="AR134" s="201">
        <f t="shared" si="7"/>
        <v>0</v>
      </c>
      <c r="AS134" s="106"/>
      <c r="AT134" s="51"/>
      <c r="AW134" s="202" t="s">
        <v>78</v>
      </c>
      <c r="AX134" s="201">
        <f>AX55</f>
        <v>0</v>
      </c>
      <c r="AY134" s="201">
        <f t="shared" si="8"/>
        <v>89</v>
      </c>
      <c r="AZ134" s="201">
        <f t="shared" si="9"/>
        <v>148</v>
      </c>
      <c r="BA134" s="106"/>
      <c r="BB134" s="51"/>
      <c r="BE134" s="202" t="s">
        <v>78</v>
      </c>
      <c r="BF134" s="201">
        <f>BF55</f>
        <v>0</v>
      </c>
      <c r="BG134" s="201">
        <f t="shared" si="10"/>
        <v>39</v>
      </c>
      <c r="BH134" s="201">
        <f t="shared" si="10"/>
        <v>65</v>
      </c>
      <c r="BM134" s="202" t="s">
        <v>78</v>
      </c>
      <c r="BN134" s="201">
        <f>BN55</f>
        <v>0</v>
      </c>
      <c r="BO134" s="201">
        <f t="shared" si="11"/>
        <v>50</v>
      </c>
      <c r="BP134" s="201">
        <f t="shared" si="12"/>
        <v>83</v>
      </c>
    </row>
    <row r="135" spans="1:68" x14ac:dyDescent="0.2">
      <c r="A135" s="202" t="s">
        <v>154</v>
      </c>
      <c r="B135" s="201">
        <f>B55</f>
        <v>0</v>
      </c>
      <c r="C135" s="201">
        <f t="shared" si="0"/>
        <v>85</v>
      </c>
      <c r="D135" s="201">
        <f t="shared" si="0"/>
        <v>170</v>
      </c>
      <c r="E135" s="106"/>
      <c r="F135" s="51"/>
      <c r="G135" s="86"/>
      <c r="H135" s="51"/>
      <c r="I135" s="202" t="s">
        <v>154</v>
      </c>
      <c r="J135" s="201">
        <f>J55</f>
        <v>0</v>
      </c>
      <c r="K135" s="201">
        <f t="shared" si="1"/>
        <v>85</v>
      </c>
      <c r="L135" s="201">
        <f t="shared" si="1"/>
        <v>170</v>
      </c>
      <c r="M135" s="106"/>
      <c r="N135" s="51"/>
      <c r="O135" s="86"/>
      <c r="P135" s="86"/>
      <c r="Q135" s="202" t="s">
        <v>154</v>
      </c>
      <c r="R135" s="201">
        <f>R55</f>
        <v>0</v>
      </c>
      <c r="S135" s="201">
        <f t="shared" si="2"/>
        <v>85</v>
      </c>
      <c r="T135" s="201">
        <f t="shared" si="3"/>
        <v>170</v>
      </c>
      <c r="U135" s="106"/>
      <c r="V135" s="51"/>
      <c r="W135" s="86"/>
      <c r="X135" s="86"/>
      <c r="Y135" s="202" t="s">
        <v>154</v>
      </c>
      <c r="Z135" s="201">
        <f>Z55</f>
        <v>0</v>
      </c>
      <c r="AA135" s="201">
        <f t="shared" si="4"/>
        <v>85</v>
      </c>
      <c r="AB135" s="201">
        <f t="shared" si="5"/>
        <v>170</v>
      </c>
      <c r="AC135" s="106"/>
      <c r="AD135" s="51"/>
      <c r="AE135" s="86"/>
      <c r="AF135" s="51"/>
      <c r="AG135" s="202" t="s">
        <v>154</v>
      </c>
      <c r="AH135" s="201">
        <f>AH55</f>
        <v>0</v>
      </c>
      <c r="AI135" s="201">
        <f t="shared" si="6"/>
        <v>85</v>
      </c>
      <c r="AJ135" s="201">
        <f t="shared" si="6"/>
        <v>170</v>
      </c>
      <c r="AK135" s="106"/>
      <c r="AL135" s="51"/>
      <c r="AM135" s="51"/>
      <c r="AO135" s="202" t="s">
        <v>154</v>
      </c>
      <c r="AP135" s="201">
        <f>AP55</f>
        <v>0</v>
      </c>
      <c r="AQ135" s="201">
        <f t="shared" si="7"/>
        <v>85</v>
      </c>
      <c r="AR135" s="201">
        <f t="shared" si="7"/>
        <v>170</v>
      </c>
      <c r="AS135" s="106"/>
      <c r="AT135" s="51"/>
      <c r="AW135" s="202" t="s">
        <v>154</v>
      </c>
      <c r="AX135" s="201">
        <f>AX55</f>
        <v>0</v>
      </c>
      <c r="AY135" s="201">
        <f t="shared" si="8"/>
        <v>85</v>
      </c>
      <c r="AZ135" s="201">
        <f t="shared" si="9"/>
        <v>170</v>
      </c>
      <c r="BA135" s="106"/>
      <c r="BB135" s="51"/>
      <c r="BE135" s="202" t="s">
        <v>154</v>
      </c>
      <c r="BF135" s="201">
        <f>BF55</f>
        <v>0</v>
      </c>
      <c r="BG135" s="201">
        <f t="shared" si="10"/>
        <v>85</v>
      </c>
      <c r="BH135" s="201">
        <f>BG115</f>
        <v>170</v>
      </c>
      <c r="BM135" s="202" t="s">
        <v>154</v>
      </c>
      <c r="BN135" s="201">
        <f>BN55</f>
        <v>0</v>
      </c>
      <c r="BO135" s="201">
        <f t="shared" si="11"/>
        <v>85</v>
      </c>
      <c r="BP135" s="201">
        <f t="shared" si="12"/>
        <v>170</v>
      </c>
    </row>
    <row r="136" spans="1:68" x14ac:dyDescent="0.2">
      <c r="A136" s="202" t="s">
        <v>83</v>
      </c>
      <c r="B136" s="201">
        <f>E56</f>
        <v>50</v>
      </c>
      <c r="C136" s="201">
        <f>E115</f>
        <v>85</v>
      </c>
      <c r="D136" s="201">
        <f>F115</f>
        <v>170</v>
      </c>
      <c r="E136" s="106"/>
      <c r="F136" s="51"/>
      <c r="G136" s="86"/>
      <c r="H136" s="51"/>
      <c r="I136" s="202" t="s">
        <v>83</v>
      </c>
      <c r="J136" s="201">
        <f>M56</f>
        <v>125</v>
      </c>
      <c r="K136" s="201">
        <f>M115</f>
        <v>180</v>
      </c>
      <c r="L136" s="201">
        <f>N115</f>
        <v>270</v>
      </c>
      <c r="M136" s="106"/>
      <c r="N136" s="51"/>
      <c r="O136" s="86"/>
      <c r="P136" s="86"/>
      <c r="Q136" s="202" t="s">
        <v>83</v>
      </c>
      <c r="R136" s="201">
        <f>U56</f>
        <v>125</v>
      </c>
      <c r="S136" s="201">
        <f>U115</f>
        <v>230</v>
      </c>
      <c r="T136" s="201">
        <f>V115</f>
        <v>353</v>
      </c>
      <c r="U136" s="51"/>
      <c r="V136" s="51"/>
      <c r="W136" s="86"/>
      <c r="X136" s="86"/>
      <c r="Y136" s="202" t="s">
        <v>83</v>
      </c>
      <c r="Z136" s="201">
        <f>AC56</f>
        <v>125</v>
      </c>
      <c r="AA136" s="201">
        <f>AC115</f>
        <v>230</v>
      </c>
      <c r="AB136" s="201">
        <f>AD115</f>
        <v>353</v>
      </c>
      <c r="AC136" s="51"/>
      <c r="AD136" s="51"/>
      <c r="AE136" s="51"/>
      <c r="AG136" s="202" t="s">
        <v>83</v>
      </c>
      <c r="AH136" s="201">
        <f>AK56</f>
        <v>125</v>
      </c>
      <c r="AI136" s="201">
        <f>AK115</f>
        <v>230</v>
      </c>
      <c r="AJ136" s="201">
        <f>AL115</f>
        <v>353</v>
      </c>
      <c r="AO136" s="202" t="s">
        <v>83</v>
      </c>
      <c r="AP136" s="201">
        <f>AS56</f>
        <v>125</v>
      </c>
      <c r="AQ136" s="201">
        <f>AS115</f>
        <v>269</v>
      </c>
      <c r="AR136" s="201">
        <f>AT115</f>
        <v>418</v>
      </c>
      <c r="AW136" s="202" t="s">
        <v>83</v>
      </c>
      <c r="AX136" s="201">
        <f>BA56</f>
        <v>125</v>
      </c>
      <c r="AY136" s="201">
        <f>BA115</f>
        <v>269</v>
      </c>
      <c r="AZ136" s="201">
        <f>BB115</f>
        <v>418</v>
      </c>
      <c r="BE136" s="202" t="s">
        <v>83</v>
      </c>
      <c r="BF136" s="201">
        <f>BI56</f>
        <v>125</v>
      </c>
      <c r="BG136" s="201">
        <f>BI115</f>
        <v>269</v>
      </c>
      <c r="BH136" s="201">
        <f>BJ115</f>
        <v>418</v>
      </c>
      <c r="BM136" s="202" t="s">
        <v>83</v>
      </c>
      <c r="BN136" s="201">
        <f>BQ56</f>
        <v>125</v>
      </c>
      <c r="BO136" s="201">
        <f>BQ115</f>
        <v>269</v>
      </c>
      <c r="BP136" s="201">
        <f>BR115</f>
        <v>418</v>
      </c>
    </row>
    <row r="137" spans="1:68" x14ac:dyDescent="0.2">
      <c r="A137" s="108"/>
      <c r="B137" s="129"/>
      <c r="C137" s="51"/>
      <c r="D137" s="51"/>
      <c r="E137" s="106"/>
      <c r="F137" s="51"/>
      <c r="G137" s="86"/>
      <c r="H137" s="51"/>
      <c r="I137" s="106"/>
      <c r="J137" s="51"/>
      <c r="K137" s="51"/>
      <c r="L137" s="51"/>
      <c r="M137" s="106"/>
      <c r="N137" s="51"/>
      <c r="O137" s="86"/>
      <c r="P137" s="86"/>
      <c r="Q137" s="51"/>
      <c r="R137" s="51"/>
      <c r="S137" s="51"/>
      <c r="T137" s="51"/>
      <c r="U137" s="51"/>
      <c r="V137" s="51"/>
      <c r="W137" s="86"/>
      <c r="X137" s="86"/>
      <c r="Y137" s="51"/>
      <c r="Z137" s="51"/>
      <c r="AA137" s="51"/>
      <c r="AB137" s="51"/>
      <c r="AC137" s="51"/>
      <c r="AD137" s="51"/>
      <c r="AE137" s="51"/>
      <c r="AG137" s="106"/>
      <c r="AH137" s="51"/>
    </row>
    <row r="138" spans="1:68" x14ac:dyDescent="0.2">
      <c r="A138" s="108"/>
      <c r="B138" s="129"/>
      <c r="C138" s="51"/>
      <c r="D138" s="51"/>
      <c r="F138" s="48"/>
      <c r="I138" s="106"/>
      <c r="J138" s="51"/>
      <c r="K138" s="51"/>
      <c r="L138" s="51"/>
      <c r="M138" s="106"/>
      <c r="N138" s="51"/>
      <c r="O138" s="86"/>
      <c r="P138" s="86"/>
      <c r="Q138" s="51"/>
      <c r="R138" s="51"/>
      <c r="S138" s="51"/>
      <c r="T138" s="51"/>
      <c r="U138" s="51"/>
      <c r="V138" s="51"/>
      <c r="W138" s="86"/>
      <c r="X138" s="86"/>
      <c r="Y138" s="51"/>
      <c r="Z138" s="51"/>
      <c r="AA138" s="51"/>
      <c r="AB138" s="51"/>
      <c r="AC138" s="51"/>
      <c r="AD138" s="51"/>
      <c r="AE138" s="51"/>
      <c r="AG138" s="106"/>
      <c r="AH138" s="51"/>
    </row>
    <row r="139" spans="1:68" x14ac:dyDescent="0.2">
      <c r="B139" s="127"/>
      <c r="C139" s="48"/>
      <c r="F139" s="127"/>
      <c r="K139" s="49"/>
      <c r="AE139" s="48"/>
    </row>
    <row r="140" spans="1:68" x14ac:dyDescent="0.2">
      <c r="F140" s="127"/>
    </row>
    <row r="141" spans="1:68" ht="18" customHeight="1" x14ac:dyDescent="0.2"/>
    <row r="149" spans="33:38" ht="13.5" thickBot="1" x14ac:dyDescent="0.25"/>
    <row r="150" spans="33:38" x14ac:dyDescent="0.2">
      <c r="AG150" s="65"/>
      <c r="AH150" s="66" t="s">
        <v>108</v>
      </c>
      <c r="AI150" s="66" t="s">
        <v>109</v>
      </c>
      <c r="AJ150" s="66" t="s">
        <v>110</v>
      </c>
      <c r="AK150" s="121"/>
      <c r="AL150" s="242" t="s">
        <v>107</v>
      </c>
    </row>
    <row r="151" spans="33:38" x14ac:dyDescent="0.2">
      <c r="AG151" s="26" t="s">
        <v>104</v>
      </c>
      <c r="AH151" s="16">
        <v>50</v>
      </c>
      <c r="AI151" s="16">
        <v>50</v>
      </c>
      <c r="AJ151" s="16">
        <v>50</v>
      </c>
      <c r="AK151" s="122"/>
      <c r="AL151" s="243"/>
    </row>
    <row r="152" spans="33:38" x14ac:dyDescent="0.2">
      <c r="AG152" s="26" t="s">
        <v>105</v>
      </c>
      <c r="AH152" s="16">
        <v>1.06</v>
      </c>
      <c r="AI152" s="16">
        <v>1.06</v>
      </c>
      <c r="AJ152" s="16">
        <v>1.06</v>
      </c>
      <c r="AK152" s="123"/>
      <c r="AL152" s="244"/>
    </row>
    <row r="153" spans="33:38" ht="13.5" thickBot="1" x14ac:dyDescent="0.25">
      <c r="AG153" s="67" t="s">
        <v>106</v>
      </c>
      <c r="AH153" s="68">
        <f>AH151/AH152^1</f>
        <v>47.169811320754718</v>
      </c>
      <c r="AI153" s="68">
        <f>AI151/AI152^2</f>
        <v>44.499822000711994</v>
      </c>
      <c r="AJ153" s="68">
        <f>AJ151/AJ152^3</f>
        <v>41.980964151615083</v>
      </c>
      <c r="AK153" s="124"/>
      <c r="AL153" s="69">
        <f>AJ153+AI153+AH153</f>
        <v>133.6505974730818</v>
      </c>
    </row>
  </sheetData>
  <mergeCells count="343">
    <mergeCell ref="Y111:AD111"/>
    <mergeCell ref="Y112:AA112"/>
    <mergeCell ref="AB112:AD112"/>
    <mergeCell ref="Y125:AD125"/>
    <mergeCell ref="Y78:AA78"/>
    <mergeCell ref="AB78:AD78"/>
    <mergeCell ref="Y89:AD89"/>
    <mergeCell ref="Y90:AA90"/>
    <mergeCell ref="AB90:AD90"/>
    <mergeCell ref="Y99:AD99"/>
    <mergeCell ref="Y100:AA100"/>
    <mergeCell ref="AB100:AD100"/>
    <mergeCell ref="Y105:AD105"/>
    <mergeCell ref="BM125:BR125"/>
    <mergeCell ref="BM99:BR99"/>
    <mergeCell ref="BM100:BO100"/>
    <mergeCell ref="BP100:BR100"/>
    <mergeCell ref="BM105:BR105"/>
    <mergeCell ref="BM106:BO106"/>
    <mergeCell ref="BP106:BR106"/>
    <mergeCell ref="BM111:BR111"/>
    <mergeCell ref="BM112:BO112"/>
    <mergeCell ref="BP112:BR112"/>
    <mergeCell ref="BM64:BR64"/>
    <mergeCell ref="BM67:BR67"/>
    <mergeCell ref="BM68:BO68"/>
    <mergeCell ref="BP68:BR68"/>
    <mergeCell ref="BM78:BO78"/>
    <mergeCell ref="BP78:BR78"/>
    <mergeCell ref="BM89:BR89"/>
    <mergeCell ref="BM90:BO90"/>
    <mergeCell ref="BP90:BR90"/>
    <mergeCell ref="BM39:BR39"/>
    <mergeCell ref="BM40:BO40"/>
    <mergeCell ref="BP40:BR40"/>
    <mergeCell ref="BM45:BR45"/>
    <mergeCell ref="BM46:BO46"/>
    <mergeCell ref="BP46:BR46"/>
    <mergeCell ref="BM52:BR52"/>
    <mergeCell ref="BM53:BO53"/>
    <mergeCell ref="BP53:BR53"/>
    <mergeCell ref="BM2:BR2"/>
    <mergeCell ref="BM4:BR4"/>
    <mergeCell ref="BM7:BR7"/>
    <mergeCell ref="BM8:BO8"/>
    <mergeCell ref="BP8:BR8"/>
    <mergeCell ref="BM18:BO18"/>
    <mergeCell ref="BP18:BR18"/>
    <mergeCell ref="BM29:BR29"/>
    <mergeCell ref="BM30:BO30"/>
    <mergeCell ref="BP30:BR30"/>
    <mergeCell ref="BE125:BJ125"/>
    <mergeCell ref="BE99:BJ99"/>
    <mergeCell ref="BE100:BG100"/>
    <mergeCell ref="BH100:BJ100"/>
    <mergeCell ref="BE105:BJ105"/>
    <mergeCell ref="BE106:BG106"/>
    <mergeCell ref="BH106:BJ106"/>
    <mergeCell ref="BE111:BJ111"/>
    <mergeCell ref="BE112:BG112"/>
    <mergeCell ref="BH112:BJ112"/>
    <mergeCell ref="BE64:BJ64"/>
    <mergeCell ref="BE67:BJ67"/>
    <mergeCell ref="BE68:BG68"/>
    <mergeCell ref="BH68:BJ68"/>
    <mergeCell ref="BE78:BG78"/>
    <mergeCell ref="BH78:BJ78"/>
    <mergeCell ref="BE89:BJ89"/>
    <mergeCell ref="BE90:BG90"/>
    <mergeCell ref="BH90:BJ90"/>
    <mergeCell ref="BE39:BJ39"/>
    <mergeCell ref="BE40:BG40"/>
    <mergeCell ref="BH40:BJ40"/>
    <mergeCell ref="BE45:BJ45"/>
    <mergeCell ref="BE46:BG46"/>
    <mergeCell ref="BH46:BJ46"/>
    <mergeCell ref="BE52:BJ52"/>
    <mergeCell ref="BE53:BG53"/>
    <mergeCell ref="BH53:BJ53"/>
    <mergeCell ref="BE2:BJ2"/>
    <mergeCell ref="BE4:BJ4"/>
    <mergeCell ref="BE7:BJ7"/>
    <mergeCell ref="BE8:BG8"/>
    <mergeCell ref="BH8:BJ8"/>
    <mergeCell ref="BE18:BG18"/>
    <mergeCell ref="BH18:BJ18"/>
    <mergeCell ref="BE29:BJ29"/>
    <mergeCell ref="BE30:BG30"/>
    <mergeCell ref="BH30:BJ30"/>
    <mergeCell ref="A2:F2"/>
    <mergeCell ref="I2:N2"/>
    <mergeCell ref="AG2:AL2"/>
    <mergeCell ref="AO2:AT2"/>
    <mergeCell ref="A7:F7"/>
    <mergeCell ref="I7:N7"/>
    <mergeCell ref="AG7:AL7"/>
    <mergeCell ref="AO7:AT7"/>
    <mergeCell ref="A4:F4"/>
    <mergeCell ref="I4:N4"/>
    <mergeCell ref="AG4:AL4"/>
    <mergeCell ref="AO4:AT4"/>
    <mergeCell ref="Q2:V2"/>
    <mergeCell ref="Q4:V4"/>
    <mergeCell ref="Q7:V7"/>
    <mergeCell ref="Y2:AD2"/>
    <mergeCell ref="Y4:AD4"/>
    <mergeCell ref="Y7:AD7"/>
    <mergeCell ref="AG18:AI18"/>
    <mergeCell ref="AJ18:AL18"/>
    <mergeCell ref="AO18:AQ18"/>
    <mergeCell ref="AR18:AT18"/>
    <mergeCell ref="A18:C18"/>
    <mergeCell ref="D18:F18"/>
    <mergeCell ref="I18:K18"/>
    <mergeCell ref="L18:N18"/>
    <mergeCell ref="AG8:AI8"/>
    <mergeCell ref="AJ8:AL8"/>
    <mergeCell ref="AO8:AQ8"/>
    <mergeCell ref="AR8:AT8"/>
    <mergeCell ref="A8:C8"/>
    <mergeCell ref="D8:F8"/>
    <mergeCell ref="I8:K8"/>
    <mergeCell ref="L8:N8"/>
    <mergeCell ref="Q8:S8"/>
    <mergeCell ref="T8:V8"/>
    <mergeCell ref="Q18:S18"/>
    <mergeCell ref="T18:V18"/>
    <mergeCell ref="Y8:AA8"/>
    <mergeCell ref="AB8:AD8"/>
    <mergeCell ref="Y18:AA18"/>
    <mergeCell ref="AB18:AD18"/>
    <mergeCell ref="AG30:AI30"/>
    <mergeCell ref="AJ30:AL30"/>
    <mergeCell ref="AO30:AQ30"/>
    <mergeCell ref="AR30:AT30"/>
    <mergeCell ref="A30:C30"/>
    <mergeCell ref="D30:F30"/>
    <mergeCell ref="I30:K30"/>
    <mergeCell ref="L30:N30"/>
    <mergeCell ref="A29:F29"/>
    <mergeCell ref="I29:N29"/>
    <mergeCell ref="AG29:AL29"/>
    <mergeCell ref="AO29:AT29"/>
    <mergeCell ref="Q29:V29"/>
    <mergeCell ref="Q30:S30"/>
    <mergeCell ref="T30:V30"/>
    <mergeCell ref="Y29:AD29"/>
    <mergeCell ref="Y30:AA30"/>
    <mergeCell ref="AB30:AD30"/>
    <mergeCell ref="AG40:AI40"/>
    <mergeCell ref="AJ40:AL40"/>
    <mergeCell ref="AO40:AQ40"/>
    <mergeCell ref="AR40:AT40"/>
    <mergeCell ref="A40:C40"/>
    <mergeCell ref="D40:F40"/>
    <mergeCell ref="I40:K40"/>
    <mergeCell ref="L40:N40"/>
    <mergeCell ref="A39:F39"/>
    <mergeCell ref="I39:N39"/>
    <mergeCell ref="AG39:AL39"/>
    <mergeCell ref="AO39:AT39"/>
    <mergeCell ref="Q39:V39"/>
    <mergeCell ref="Q40:S40"/>
    <mergeCell ref="T40:V40"/>
    <mergeCell ref="Y39:AD39"/>
    <mergeCell ref="Y40:AA40"/>
    <mergeCell ref="AB40:AD40"/>
    <mergeCell ref="AG46:AI46"/>
    <mergeCell ref="AJ46:AL46"/>
    <mergeCell ref="AO46:AQ46"/>
    <mergeCell ref="AR46:AT46"/>
    <mergeCell ref="A46:C46"/>
    <mergeCell ref="D46:F46"/>
    <mergeCell ref="I46:K46"/>
    <mergeCell ref="L46:N46"/>
    <mergeCell ref="A45:F45"/>
    <mergeCell ref="I45:N45"/>
    <mergeCell ref="AG45:AL45"/>
    <mergeCell ref="AO45:AT45"/>
    <mergeCell ref="Q45:V45"/>
    <mergeCell ref="Q46:S46"/>
    <mergeCell ref="T46:V46"/>
    <mergeCell ref="Y45:AD45"/>
    <mergeCell ref="Y46:AA46"/>
    <mergeCell ref="AB46:AD46"/>
    <mergeCell ref="AG53:AI53"/>
    <mergeCell ref="AJ53:AL53"/>
    <mergeCell ref="AO53:AQ53"/>
    <mergeCell ref="AR53:AT53"/>
    <mergeCell ref="A53:C53"/>
    <mergeCell ref="D53:F53"/>
    <mergeCell ref="I53:K53"/>
    <mergeCell ref="L53:N53"/>
    <mergeCell ref="A52:F52"/>
    <mergeCell ref="I52:N52"/>
    <mergeCell ref="AG52:AL52"/>
    <mergeCell ref="AO52:AT52"/>
    <mergeCell ref="Q52:V52"/>
    <mergeCell ref="Q53:S53"/>
    <mergeCell ref="T53:V53"/>
    <mergeCell ref="Y52:AD52"/>
    <mergeCell ref="Y53:AA53"/>
    <mergeCell ref="AB53:AD53"/>
    <mergeCell ref="A68:C68"/>
    <mergeCell ref="D68:F68"/>
    <mergeCell ref="I68:K68"/>
    <mergeCell ref="L68:N68"/>
    <mergeCell ref="A67:F67"/>
    <mergeCell ref="I67:N67"/>
    <mergeCell ref="AG67:AL67"/>
    <mergeCell ref="AO67:AT67"/>
    <mergeCell ref="A64:F64"/>
    <mergeCell ref="I64:N64"/>
    <mergeCell ref="AG64:AL64"/>
    <mergeCell ref="AO64:AT64"/>
    <mergeCell ref="AG68:AI68"/>
    <mergeCell ref="AJ68:AL68"/>
    <mergeCell ref="AO68:AQ68"/>
    <mergeCell ref="AR68:AT68"/>
    <mergeCell ref="Q64:V64"/>
    <mergeCell ref="Q67:V67"/>
    <mergeCell ref="Q68:S68"/>
    <mergeCell ref="T68:V68"/>
    <mergeCell ref="Y64:AD64"/>
    <mergeCell ref="Y67:AD67"/>
    <mergeCell ref="Y68:AA68"/>
    <mergeCell ref="AB68:AD68"/>
    <mergeCell ref="Q111:V111"/>
    <mergeCell ref="Q78:S78"/>
    <mergeCell ref="T78:V78"/>
    <mergeCell ref="Q89:V89"/>
    <mergeCell ref="A89:F89"/>
    <mergeCell ref="I89:N89"/>
    <mergeCell ref="AG89:AL89"/>
    <mergeCell ref="AO89:AT89"/>
    <mergeCell ref="AG78:AI78"/>
    <mergeCell ref="AJ78:AL78"/>
    <mergeCell ref="AO78:AQ78"/>
    <mergeCell ref="AR78:AT78"/>
    <mergeCell ref="A78:C78"/>
    <mergeCell ref="D78:F78"/>
    <mergeCell ref="I78:K78"/>
    <mergeCell ref="L78:N78"/>
    <mergeCell ref="AO106:AQ106"/>
    <mergeCell ref="AR106:AT106"/>
    <mergeCell ref="A106:C106"/>
    <mergeCell ref="D106:F106"/>
    <mergeCell ref="A99:F99"/>
    <mergeCell ref="I99:N99"/>
    <mergeCell ref="AG99:AL99"/>
    <mergeCell ref="AO99:AT99"/>
    <mergeCell ref="AG90:AI90"/>
    <mergeCell ref="AJ90:AL90"/>
    <mergeCell ref="AO90:AQ90"/>
    <mergeCell ref="AR90:AT90"/>
    <mergeCell ref="A90:C90"/>
    <mergeCell ref="D90:F90"/>
    <mergeCell ref="I90:K90"/>
    <mergeCell ref="L90:N90"/>
    <mergeCell ref="Q90:S90"/>
    <mergeCell ref="T90:V90"/>
    <mergeCell ref="Q99:V99"/>
    <mergeCell ref="Q100:S100"/>
    <mergeCell ref="T100:V100"/>
    <mergeCell ref="Q105:V105"/>
    <mergeCell ref="Q106:S106"/>
    <mergeCell ref="T106:V106"/>
    <mergeCell ref="A105:F105"/>
    <mergeCell ref="I105:N105"/>
    <mergeCell ref="AG105:AL105"/>
    <mergeCell ref="I106:K106"/>
    <mergeCell ref="L106:N106"/>
    <mergeCell ref="Y106:AA106"/>
    <mergeCell ref="AB106:AD106"/>
    <mergeCell ref="AO105:AT105"/>
    <mergeCell ref="AG100:AI100"/>
    <mergeCell ref="AJ100:AL100"/>
    <mergeCell ref="AO100:AQ100"/>
    <mergeCell ref="AR100:AT100"/>
    <mergeCell ref="A100:C100"/>
    <mergeCell ref="D100:F100"/>
    <mergeCell ref="I100:K100"/>
    <mergeCell ref="L100:N100"/>
    <mergeCell ref="AL150:AL152"/>
    <mergeCell ref="A125:F125"/>
    <mergeCell ref="I125:N125"/>
    <mergeCell ref="AG125:AL125"/>
    <mergeCell ref="AO125:AT125"/>
    <mergeCell ref="AG112:AI112"/>
    <mergeCell ref="AJ112:AL112"/>
    <mergeCell ref="AO112:AQ112"/>
    <mergeCell ref="AR112:AT112"/>
    <mergeCell ref="A112:C112"/>
    <mergeCell ref="D112:F112"/>
    <mergeCell ref="I112:K112"/>
    <mergeCell ref="L112:N112"/>
    <mergeCell ref="Q125:V125"/>
    <mergeCell ref="Q112:S112"/>
    <mergeCell ref="T112:V112"/>
    <mergeCell ref="A111:F111"/>
    <mergeCell ref="I111:N111"/>
    <mergeCell ref="AG111:AL111"/>
    <mergeCell ref="AO111:AT111"/>
    <mergeCell ref="AG106:AI106"/>
    <mergeCell ref="AJ106:AL106"/>
    <mergeCell ref="AW2:BB2"/>
    <mergeCell ref="AW4:BB4"/>
    <mergeCell ref="AW7:BB7"/>
    <mergeCell ref="AW8:AY8"/>
    <mergeCell ref="AZ8:BB8"/>
    <mergeCell ref="AW18:AY18"/>
    <mergeCell ref="AZ18:BB18"/>
    <mergeCell ref="AW29:BB29"/>
    <mergeCell ref="AW30:AY30"/>
    <mergeCell ref="AZ30:BB30"/>
    <mergeCell ref="AW39:BB39"/>
    <mergeCell ref="AW40:AY40"/>
    <mergeCell ref="AZ40:BB40"/>
    <mergeCell ref="AW45:BB45"/>
    <mergeCell ref="AW46:AY46"/>
    <mergeCell ref="AZ46:BB46"/>
    <mergeCell ref="AW52:BB52"/>
    <mergeCell ref="AW53:AY53"/>
    <mergeCell ref="AZ53:BB53"/>
    <mergeCell ref="AW64:BB64"/>
    <mergeCell ref="AW67:BB67"/>
    <mergeCell ref="AW68:AY68"/>
    <mergeCell ref="AZ68:BB68"/>
    <mergeCell ref="AW78:AY78"/>
    <mergeCell ref="AZ78:BB78"/>
    <mergeCell ref="AW89:BB89"/>
    <mergeCell ref="AW90:AY90"/>
    <mergeCell ref="AZ90:BB90"/>
    <mergeCell ref="AW125:BB125"/>
    <mergeCell ref="AW99:BB99"/>
    <mergeCell ref="AW100:AY100"/>
    <mergeCell ref="AZ100:BB100"/>
    <mergeCell ref="AW105:BB105"/>
    <mergeCell ref="AW106:AY106"/>
    <mergeCell ref="AZ106:BB106"/>
    <mergeCell ref="AW111:BB111"/>
    <mergeCell ref="AW112:AY112"/>
    <mergeCell ref="AZ112:BB1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4"/>
  <sheetViews>
    <sheetView topLeftCell="A22" workbookViewId="0">
      <selection activeCell="D40" sqref="D40"/>
    </sheetView>
  </sheetViews>
  <sheetFormatPr defaultRowHeight="12.75" x14ac:dyDescent="0.2"/>
  <cols>
    <col min="2" max="2" width="25.140625" customWidth="1"/>
    <col min="3" max="3" width="12.5703125" customWidth="1"/>
    <col min="4" max="4" width="11.5703125" customWidth="1"/>
    <col min="5" max="5" width="12.140625" customWidth="1"/>
    <col min="8" max="8" width="48.140625" customWidth="1"/>
  </cols>
  <sheetData>
    <row r="1" spans="2:9" ht="13.5" thickBot="1" x14ac:dyDescent="0.25"/>
    <row r="2" spans="2:9" x14ac:dyDescent="0.2">
      <c r="B2" s="115" t="s">
        <v>86</v>
      </c>
      <c r="C2" s="116" t="s">
        <v>89</v>
      </c>
      <c r="D2" s="116" t="s">
        <v>115</v>
      </c>
      <c r="E2" s="117" t="s">
        <v>116</v>
      </c>
    </row>
    <row r="3" spans="2:9" ht="13.5" thickBot="1" x14ac:dyDescent="0.25">
      <c r="B3" s="53" t="s">
        <v>87</v>
      </c>
      <c r="C3" s="52">
        <v>200</v>
      </c>
      <c r="D3" s="52">
        <v>200</v>
      </c>
      <c r="E3" s="54">
        <v>250</v>
      </c>
    </row>
    <row r="4" spans="2:9" x14ac:dyDescent="0.2">
      <c r="B4" s="53" t="s">
        <v>113</v>
      </c>
      <c r="C4" s="52">
        <v>60</v>
      </c>
      <c r="D4" s="52">
        <v>90</v>
      </c>
      <c r="E4" s="54">
        <v>90</v>
      </c>
      <c r="H4" s="57" t="s">
        <v>94</v>
      </c>
      <c r="I4" s="58">
        <v>45</v>
      </c>
    </row>
    <row r="5" spans="2:9" x14ac:dyDescent="0.2">
      <c r="B5" s="53" t="s">
        <v>95</v>
      </c>
      <c r="C5" s="52">
        <v>30</v>
      </c>
      <c r="D5" s="52">
        <v>50</v>
      </c>
      <c r="E5" s="54">
        <v>50</v>
      </c>
      <c r="H5" s="53" t="s">
        <v>95</v>
      </c>
      <c r="I5" s="54">
        <v>15</v>
      </c>
    </row>
    <row r="6" spans="2:9" ht="13.5" thickBot="1" x14ac:dyDescent="0.25">
      <c r="B6" s="53" t="s">
        <v>88</v>
      </c>
      <c r="C6" s="52">
        <v>100</v>
      </c>
      <c r="D6" s="52">
        <v>70</v>
      </c>
      <c r="E6" s="54">
        <v>40</v>
      </c>
      <c r="H6" s="55" t="s">
        <v>96</v>
      </c>
      <c r="I6" s="56">
        <v>30</v>
      </c>
    </row>
    <row r="7" spans="2:9" ht="13.5" thickBot="1" x14ac:dyDescent="0.25">
      <c r="B7" s="55" t="s">
        <v>112</v>
      </c>
      <c r="C7" s="118">
        <v>30</v>
      </c>
      <c r="D7" s="118">
        <v>30</v>
      </c>
      <c r="E7" s="56">
        <v>30</v>
      </c>
    </row>
    <row r="8" spans="2:9" ht="13.5" thickBot="1" x14ac:dyDescent="0.25">
      <c r="B8" s="47"/>
      <c r="C8" s="47"/>
      <c r="D8" s="47"/>
      <c r="E8" s="47"/>
    </row>
    <row r="9" spans="2:9" ht="13.5" thickBot="1" x14ac:dyDescent="0.25">
      <c r="H9" s="63" t="s">
        <v>97</v>
      </c>
      <c r="I9" s="64">
        <f>I10+I11+I12+I13</f>
        <v>43</v>
      </c>
    </row>
    <row r="10" spans="2:9" ht="13.5" thickBot="1" x14ac:dyDescent="0.25">
      <c r="B10" s="111" t="s">
        <v>86</v>
      </c>
      <c r="C10" s="112" t="s">
        <v>115</v>
      </c>
      <c r="H10" s="59" t="s">
        <v>100</v>
      </c>
      <c r="I10" s="60">
        <v>10</v>
      </c>
    </row>
    <row r="11" spans="2:9" x14ac:dyDescent="0.2">
      <c r="B11" s="113" t="s">
        <v>114</v>
      </c>
      <c r="C11" s="114">
        <v>200</v>
      </c>
      <c r="H11" s="59" t="s">
        <v>101</v>
      </c>
      <c r="I11" s="60">
        <v>15</v>
      </c>
    </row>
    <row r="12" spans="2:9" x14ac:dyDescent="0.2">
      <c r="B12" s="53" t="s">
        <v>113</v>
      </c>
      <c r="C12" s="54">
        <v>90</v>
      </c>
      <c r="H12" s="59" t="s">
        <v>102</v>
      </c>
      <c r="I12" s="60">
        <v>15</v>
      </c>
    </row>
    <row r="13" spans="2:9" ht="13.5" thickBot="1" x14ac:dyDescent="0.25">
      <c r="B13" s="53" t="s">
        <v>95</v>
      </c>
      <c r="C13" s="54">
        <v>50</v>
      </c>
      <c r="H13" s="61" t="s">
        <v>103</v>
      </c>
      <c r="I13" s="62">
        <v>3</v>
      </c>
    </row>
    <row r="14" spans="2:9" x14ac:dyDescent="0.2">
      <c r="B14" s="53" t="s">
        <v>88</v>
      </c>
      <c r="C14" s="54">
        <v>70</v>
      </c>
    </row>
    <row r="15" spans="2:9" ht="13.5" thickBot="1" x14ac:dyDescent="0.25">
      <c r="B15" s="55" t="s">
        <v>112</v>
      </c>
      <c r="C15" s="56">
        <v>30</v>
      </c>
    </row>
    <row r="16" spans="2:9" x14ac:dyDescent="0.2">
      <c r="H16" t="s">
        <v>98</v>
      </c>
    </row>
    <row r="17" spans="2:9" ht="25.5" x14ac:dyDescent="0.2">
      <c r="H17" s="1" t="s">
        <v>99</v>
      </c>
      <c r="I17">
        <v>162</v>
      </c>
    </row>
    <row r="18" spans="2:9" x14ac:dyDescent="0.2">
      <c r="B18" t="s">
        <v>91</v>
      </c>
      <c r="C18">
        <v>1000</v>
      </c>
    </row>
    <row r="19" spans="2:9" x14ac:dyDescent="0.2">
      <c r="B19" t="s">
        <v>92</v>
      </c>
    </row>
    <row r="20" spans="2:9" ht="13.5" thickBot="1" x14ac:dyDescent="0.25">
      <c r="B20" t="s">
        <v>87</v>
      </c>
      <c r="C20">
        <v>250</v>
      </c>
    </row>
    <row r="21" spans="2:9" x14ac:dyDescent="0.2">
      <c r="B21" t="s">
        <v>71</v>
      </c>
      <c r="C21">
        <v>90</v>
      </c>
      <c r="H21" s="57" t="s">
        <v>94</v>
      </c>
      <c r="I21" s="58">
        <v>95</v>
      </c>
    </row>
    <row r="22" spans="2:9" x14ac:dyDescent="0.2">
      <c r="B22" t="s">
        <v>90</v>
      </c>
      <c r="C22">
        <v>45</v>
      </c>
      <c r="H22" s="53" t="s">
        <v>95</v>
      </c>
      <c r="I22" s="54">
        <v>15</v>
      </c>
    </row>
    <row r="23" spans="2:9" x14ac:dyDescent="0.2">
      <c r="H23" s="53" t="s">
        <v>96</v>
      </c>
      <c r="I23" s="54">
        <v>30</v>
      </c>
    </row>
    <row r="24" spans="2:9" ht="13.5" thickBot="1" x14ac:dyDescent="0.25">
      <c r="B24" t="s">
        <v>88</v>
      </c>
      <c r="C24">
        <v>40</v>
      </c>
      <c r="H24" s="55" t="s">
        <v>111</v>
      </c>
      <c r="I24" s="56">
        <v>50</v>
      </c>
    </row>
    <row r="25" spans="2:9" x14ac:dyDescent="0.2">
      <c r="B25" t="s">
        <v>91</v>
      </c>
      <c r="C25" t="s">
        <v>93</v>
      </c>
    </row>
    <row r="26" spans="2:9" ht="13.5" thickBot="1" x14ac:dyDescent="0.25"/>
    <row r="27" spans="2:9" ht="25.5" x14ac:dyDescent="0.2">
      <c r="H27" s="119" t="s">
        <v>117</v>
      </c>
      <c r="I27" s="58">
        <v>45</v>
      </c>
    </row>
    <row r="28" spans="2:9" ht="13.5" thickBot="1" x14ac:dyDescent="0.25">
      <c r="H28" s="53" t="s">
        <v>95</v>
      </c>
      <c r="I28" s="54">
        <v>15</v>
      </c>
    </row>
    <row r="29" spans="2:9" ht="13.5" thickBot="1" x14ac:dyDescent="0.25">
      <c r="B29" s="115" t="s">
        <v>118</v>
      </c>
      <c r="C29" s="116" t="s">
        <v>89</v>
      </c>
      <c r="D29" s="116" t="s">
        <v>115</v>
      </c>
      <c r="E29" s="117" t="s">
        <v>116</v>
      </c>
      <c r="H29" s="55" t="s">
        <v>96</v>
      </c>
      <c r="I29" s="56">
        <v>30</v>
      </c>
    </row>
    <row r="30" spans="2:9" x14ac:dyDescent="0.2">
      <c r="B30" s="53" t="s">
        <v>121</v>
      </c>
      <c r="C30" s="52">
        <v>200</v>
      </c>
      <c r="D30" s="52">
        <v>200</v>
      </c>
      <c r="E30" s="54">
        <v>250</v>
      </c>
    </row>
    <row r="31" spans="2:9" x14ac:dyDescent="0.2">
      <c r="B31" s="53" t="s">
        <v>113</v>
      </c>
      <c r="C31" s="52">
        <v>60</v>
      </c>
      <c r="D31" s="52">
        <v>90</v>
      </c>
      <c r="E31" s="54">
        <v>90</v>
      </c>
    </row>
    <row r="32" spans="2:9" x14ac:dyDescent="0.2">
      <c r="B32" s="53" t="s">
        <v>95</v>
      </c>
      <c r="C32" s="52">
        <v>10</v>
      </c>
      <c r="D32" s="52">
        <v>25</v>
      </c>
      <c r="E32" s="54">
        <v>25</v>
      </c>
    </row>
    <row r="33" spans="2:5" x14ac:dyDescent="0.2">
      <c r="B33" s="53" t="s">
        <v>88</v>
      </c>
      <c r="C33" s="52">
        <v>250</v>
      </c>
      <c r="D33" s="52" t="s">
        <v>119</v>
      </c>
      <c r="E33" s="54" t="s">
        <v>120</v>
      </c>
    </row>
    <row r="34" spans="2:5" ht="13.5" thickBot="1" x14ac:dyDescent="0.25">
      <c r="B34" s="55" t="s">
        <v>112</v>
      </c>
      <c r="C34" s="118">
        <v>50</v>
      </c>
      <c r="D34" s="118">
        <v>50</v>
      </c>
      <c r="E34" s="56"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129"/>
  <sheetViews>
    <sheetView tabSelected="1" zoomScale="40" zoomScaleNormal="40" workbookViewId="0">
      <selection activeCell="N31" sqref="N31:Q32"/>
    </sheetView>
  </sheetViews>
  <sheetFormatPr defaultColWidth="8.85546875" defaultRowHeight="12.75" x14ac:dyDescent="0.2"/>
  <cols>
    <col min="1" max="1" width="8.85546875" style="180"/>
    <col min="2" max="2" width="45.42578125" style="180" bestFit="1" customWidth="1"/>
    <col min="3" max="3" width="16.85546875" style="180" customWidth="1"/>
    <col min="4" max="4" width="20.85546875" style="180" customWidth="1"/>
    <col min="5" max="5" width="17.5703125" style="180" customWidth="1"/>
    <col min="6" max="7" width="8.85546875" style="180"/>
    <col min="8" max="8" width="45.42578125" style="180" bestFit="1" customWidth="1"/>
    <col min="9" max="9" width="17.5703125" style="180" customWidth="1"/>
    <col min="10" max="10" width="18.42578125" style="180" customWidth="1"/>
    <col min="11" max="11" width="17.140625" style="180" customWidth="1"/>
    <col min="12" max="13" width="8.85546875" style="180"/>
    <col min="14" max="14" width="45.42578125" style="180" bestFit="1" customWidth="1"/>
    <col min="15" max="15" width="19.42578125" style="180" customWidth="1"/>
    <col min="16" max="16" width="19.85546875" style="180" customWidth="1"/>
    <col min="17" max="17" width="18.85546875" style="180" customWidth="1"/>
    <col min="18" max="16384" width="8.85546875" style="180"/>
  </cols>
  <sheetData>
    <row r="2" spans="2:17" ht="26.25" x14ac:dyDescent="0.2">
      <c r="B2" s="247" t="s">
        <v>82</v>
      </c>
      <c r="C2" s="247"/>
      <c r="D2" s="247"/>
      <c r="E2" s="247"/>
      <c r="F2" s="18"/>
      <c r="G2" s="18"/>
      <c r="H2" s="247" t="s">
        <v>75</v>
      </c>
      <c r="I2" s="247"/>
      <c r="J2" s="247"/>
      <c r="K2" s="247"/>
      <c r="L2" s="18"/>
      <c r="M2" s="18"/>
      <c r="N2" s="247" t="s">
        <v>122</v>
      </c>
      <c r="O2" s="247"/>
      <c r="P2" s="247"/>
      <c r="Q2" s="247"/>
    </row>
    <row r="4" spans="2:17" ht="34.5" customHeight="1" x14ac:dyDescent="0.2">
      <c r="B4" s="251" t="s">
        <v>68</v>
      </c>
      <c r="C4" s="251"/>
      <c r="D4" s="251"/>
      <c r="E4" s="251"/>
      <c r="F4" s="102"/>
      <c r="G4" s="102"/>
      <c r="H4" s="246" t="s">
        <v>68</v>
      </c>
      <c r="I4" s="246"/>
      <c r="J4" s="246"/>
      <c r="K4" s="246"/>
      <c r="N4" s="252" t="s">
        <v>68</v>
      </c>
      <c r="O4" s="252"/>
      <c r="P4" s="252"/>
      <c r="Q4" s="252"/>
    </row>
    <row r="5" spans="2:17" x14ac:dyDescent="0.2">
      <c r="B5" s="201"/>
      <c r="C5" s="201"/>
      <c r="D5" s="201" t="s">
        <v>167</v>
      </c>
      <c r="E5" s="201" t="s">
        <v>168</v>
      </c>
      <c r="F5" s="102"/>
      <c r="G5" s="102"/>
      <c r="H5" s="201"/>
      <c r="I5" s="201"/>
      <c r="J5" s="201" t="s">
        <v>167</v>
      </c>
      <c r="K5" s="201" t="s">
        <v>168</v>
      </c>
      <c r="N5" s="201"/>
      <c r="O5" s="201"/>
      <c r="P5" s="201" t="s">
        <v>167</v>
      </c>
      <c r="Q5" s="201" t="s">
        <v>168</v>
      </c>
    </row>
    <row r="6" spans="2:17" x14ac:dyDescent="0.2">
      <c r="B6" s="202" t="s">
        <v>76</v>
      </c>
      <c r="C6" s="201"/>
      <c r="D6" s="201">
        <v>155</v>
      </c>
      <c r="E6" s="201">
        <v>205</v>
      </c>
      <c r="F6" s="102"/>
      <c r="G6" s="102"/>
      <c r="H6" s="202" t="s">
        <v>76</v>
      </c>
      <c r="I6" s="201"/>
      <c r="J6" s="201">
        <v>175</v>
      </c>
      <c r="K6" s="201">
        <v>225</v>
      </c>
      <c r="N6" s="202" t="s">
        <v>76</v>
      </c>
      <c r="O6" s="201"/>
      <c r="P6" s="201">
        <v>125</v>
      </c>
      <c r="Q6" s="201">
        <v>175</v>
      </c>
    </row>
    <row r="7" spans="2:17" x14ac:dyDescent="0.2">
      <c r="B7" s="202" t="s">
        <v>70</v>
      </c>
      <c r="C7" s="201"/>
      <c r="D7" s="201">
        <v>0</v>
      </c>
      <c r="E7" s="201">
        <v>0</v>
      </c>
      <c r="F7" s="102"/>
      <c r="G7" s="102"/>
      <c r="H7" s="202" t="s">
        <v>70</v>
      </c>
      <c r="I7" s="201"/>
      <c r="J7" s="201">
        <v>0</v>
      </c>
      <c r="K7" s="201">
        <v>0</v>
      </c>
      <c r="N7" s="202" t="s">
        <v>70</v>
      </c>
      <c r="O7" s="201"/>
      <c r="P7" s="201">
        <v>0</v>
      </c>
      <c r="Q7" s="201">
        <v>0</v>
      </c>
    </row>
    <row r="8" spans="2:17" x14ac:dyDescent="0.2">
      <c r="B8" s="202" t="s">
        <v>158</v>
      </c>
      <c r="C8" s="201"/>
      <c r="D8" s="201">
        <v>-30</v>
      </c>
      <c r="E8" s="201">
        <v>-30</v>
      </c>
      <c r="F8" s="102"/>
      <c r="G8" s="102"/>
      <c r="H8" s="202" t="s">
        <v>158</v>
      </c>
      <c r="I8" s="201"/>
      <c r="J8" s="201">
        <v>0</v>
      </c>
      <c r="K8" s="201">
        <v>0</v>
      </c>
      <c r="N8" s="202" t="s">
        <v>158</v>
      </c>
      <c r="O8" s="201"/>
      <c r="P8" s="201">
        <v>0</v>
      </c>
      <c r="Q8" s="201">
        <v>0</v>
      </c>
    </row>
    <row r="9" spans="2:17" x14ac:dyDescent="0.2">
      <c r="B9" s="202" t="s">
        <v>169</v>
      </c>
      <c r="C9" s="201"/>
      <c r="D9" s="201">
        <v>0</v>
      </c>
      <c r="E9" s="201">
        <v>0</v>
      </c>
      <c r="F9" s="102"/>
      <c r="G9" s="102"/>
      <c r="H9" s="202" t="s">
        <v>169</v>
      </c>
      <c r="I9" s="201"/>
      <c r="J9" s="201">
        <v>0</v>
      </c>
      <c r="K9" s="201">
        <v>0</v>
      </c>
      <c r="N9" s="202" t="s">
        <v>169</v>
      </c>
      <c r="O9" s="201"/>
      <c r="P9" s="201">
        <v>0</v>
      </c>
      <c r="Q9" s="201">
        <v>0</v>
      </c>
    </row>
    <row r="10" spans="2:17" x14ac:dyDescent="0.2">
      <c r="B10" s="202" t="s">
        <v>170</v>
      </c>
      <c r="C10" s="201"/>
      <c r="D10" s="201">
        <v>0</v>
      </c>
      <c r="E10" s="201">
        <v>0</v>
      </c>
      <c r="F10" s="102"/>
      <c r="G10" s="102"/>
      <c r="H10" s="202" t="s">
        <v>170</v>
      </c>
      <c r="I10" s="201"/>
      <c r="J10" s="201">
        <v>0</v>
      </c>
      <c r="K10" s="201">
        <v>0</v>
      </c>
      <c r="N10" s="202" t="s">
        <v>170</v>
      </c>
      <c r="O10" s="201"/>
      <c r="P10" s="201">
        <v>0</v>
      </c>
      <c r="Q10" s="201">
        <v>0</v>
      </c>
    </row>
    <row r="11" spans="2:17" x14ac:dyDescent="0.2">
      <c r="B11" s="202"/>
      <c r="C11" s="201" t="s">
        <v>166</v>
      </c>
      <c r="D11" s="201" t="s">
        <v>84</v>
      </c>
      <c r="E11" s="201" t="s">
        <v>85</v>
      </c>
      <c r="F11" s="102"/>
      <c r="G11" s="102"/>
      <c r="H11" s="202"/>
      <c r="I11" s="201" t="s">
        <v>166</v>
      </c>
      <c r="J11" s="201" t="s">
        <v>84</v>
      </c>
      <c r="K11" s="201" t="s">
        <v>85</v>
      </c>
      <c r="N11" s="202"/>
      <c r="O11" s="201" t="s">
        <v>166</v>
      </c>
      <c r="P11" s="201" t="s">
        <v>84</v>
      </c>
      <c r="Q11" s="201" t="s">
        <v>85</v>
      </c>
    </row>
    <row r="12" spans="2:17" x14ac:dyDescent="0.2">
      <c r="B12" s="202" t="s">
        <v>77</v>
      </c>
      <c r="C12" s="201">
        <v>90</v>
      </c>
      <c r="D12" s="201">
        <v>60</v>
      </c>
      <c r="E12" s="201">
        <v>30</v>
      </c>
      <c r="F12" s="102"/>
      <c r="G12" s="102"/>
      <c r="H12" s="202" t="s">
        <v>77</v>
      </c>
      <c r="I12" s="201">
        <v>0</v>
      </c>
      <c r="J12" s="201">
        <v>0</v>
      </c>
      <c r="K12" s="201">
        <v>0</v>
      </c>
      <c r="N12" s="202" t="s">
        <v>77</v>
      </c>
      <c r="O12" s="201">
        <v>0</v>
      </c>
      <c r="P12" s="201">
        <v>0</v>
      </c>
      <c r="Q12" s="201">
        <v>0</v>
      </c>
    </row>
    <row r="13" spans="2:17" x14ac:dyDescent="0.2">
      <c r="B13" s="202" t="s">
        <v>78</v>
      </c>
      <c r="C13" s="201">
        <v>0</v>
      </c>
      <c r="D13" s="201">
        <v>0</v>
      </c>
      <c r="E13" s="201">
        <v>0</v>
      </c>
      <c r="F13" s="102"/>
      <c r="G13" s="102"/>
      <c r="H13" s="202" t="s">
        <v>78</v>
      </c>
      <c r="I13" s="201">
        <v>0</v>
      </c>
      <c r="J13" s="201">
        <v>0</v>
      </c>
      <c r="K13" s="201">
        <v>0</v>
      </c>
      <c r="N13" s="202" t="s">
        <v>78</v>
      </c>
      <c r="O13" s="201">
        <v>0</v>
      </c>
      <c r="P13" s="201">
        <v>0</v>
      </c>
      <c r="Q13" s="201">
        <v>0</v>
      </c>
    </row>
    <row r="14" spans="2:17" x14ac:dyDescent="0.2">
      <c r="B14" s="202" t="s">
        <v>154</v>
      </c>
      <c r="C14" s="201">
        <v>50</v>
      </c>
      <c r="D14" s="201">
        <v>115</v>
      </c>
      <c r="E14" s="201">
        <v>230</v>
      </c>
      <c r="F14" s="102"/>
      <c r="G14" s="102"/>
      <c r="H14" s="202" t="s">
        <v>154</v>
      </c>
      <c r="I14" s="201">
        <v>50</v>
      </c>
      <c r="J14" s="201">
        <v>135</v>
      </c>
      <c r="K14" s="201">
        <v>270</v>
      </c>
      <c r="N14" s="202" t="s">
        <v>154</v>
      </c>
      <c r="O14" s="201">
        <v>0</v>
      </c>
      <c r="P14" s="201">
        <v>85</v>
      </c>
      <c r="Q14" s="201">
        <v>170</v>
      </c>
    </row>
    <row r="15" spans="2:17" x14ac:dyDescent="0.2">
      <c r="B15" s="202" t="s">
        <v>83</v>
      </c>
      <c r="C15" s="201">
        <v>140</v>
      </c>
      <c r="D15" s="201">
        <v>175</v>
      </c>
      <c r="E15" s="201">
        <v>260</v>
      </c>
      <c r="H15" s="202" t="s">
        <v>83</v>
      </c>
      <c r="I15" s="201">
        <v>50</v>
      </c>
      <c r="J15" s="201">
        <v>135</v>
      </c>
      <c r="K15" s="201">
        <v>270</v>
      </c>
      <c r="N15" s="202" t="s">
        <v>83</v>
      </c>
      <c r="O15" s="201">
        <v>50</v>
      </c>
      <c r="P15" s="201">
        <v>85</v>
      </c>
      <c r="Q15" s="201">
        <v>170</v>
      </c>
    </row>
    <row r="16" spans="2:17" x14ac:dyDescent="0.2">
      <c r="B16" s="167"/>
      <c r="C16" s="92"/>
      <c r="D16" s="92"/>
      <c r="E16" s="92"/>
      <c r="N16" s="18"/>
      <c r="O16" s="18"/>
      <c r="P16" s="18"/>
      <c r="Q16" s="18"/>
    </row>
    <row r="17" spans="2:17" ht="12.6" customHeight="1" x14ac:dyDescent="0.2">
      <c r="B17" s="257" t="s">
        <v>175</v>
      </c>
      <c r="C17" s="258"/>
      <c r="D17" s="258"/>
      <c r="E17" s="259"/>
      <c r="H17" s="250" t="s">
        <v>187</v>
      </c>
      <c r="I17" s="250"/>
      <c r="J17" s="250"/>
      <c r="K17" s="250"/>
      <c r="N17" s="257" t="s">
        <v>175</v>
      </c>
      <c r="O17" s="258"/>
      <c r="P17" s="258"/>
      <c r="Q17" s="259"/>
    </row>
    <row r="18" spans="2:17" ht="32.1" customHeight="1" x14ac:dyDescent="0.2">
      <c r="B18" s="260"/>
      <c r="C18" s="249"/>
      <c r="D18" s="249"/>
      <c r="E18" s="261"/>
      <c r="H18" s="250"/>
      <c r="I18" s="250"/>
      <c r="J18" s="250"/>
      <c r="K18" s="250"/>
      <c r="N18" s="260"/>
      <c r="O18" s="249"/>
      <c r="P18" s="249"/>
      <c r="Q18" s="261"/>
    </row>
    <row r="19" spans="2:17" ht="12.95" customHeight="1" x14ac:dyDescent="0.2">
      <c r="B19" s="201"/>
      <c r="C19" s="201"/>
      <c r="D19" s="201" t="s">
        <v>167</v>
      </c>
      <c r="E19" s="201" t="s">
        <v>168</v>
      </c>
      <c r="H19" s="201"/>
      <c r="I19" s="201"/>
      <c r="J19" s="201" t="s">
        <v>167</v>
      </c>
      <c r="K19" s="201" t="s">
        <v>168</v>
      </c>
      <c r="N19" s="201"/>
      <c r="O19" s="201"/>
      <c r="P19" s="201" t="s">
        <v>167</v>
      </c>
      <c r="Q19" s="201" t="s">
        <v>168</v>
      </c>
    </row>
    <row r="20" spans="2:17" x14ac:dyDescent="0.2">
      <c r="B20" s="202" t="s">
        <v>76</v>
      </c>
      <c r="C20" s="201"/>
      <c r="D20" s="201">
        <v>200</v>
      </c>
      <c r="E20" s="201">
        <v>250</v>
      </c>
      <c r="H20" s="202" t="s">
        <v>76</v>
      </c>
      <c r="I20" s="201"/>
      <c r="J20" s="201">
        <v>220</v>
      </c>
      <c r="K20" s="201">
        <v>270</v>
      </c>
      <c r="N20" s="202" t="s">
        <v>76</v>
      </c>
      <c r="O20" s="201"/>
      <c r="P20" s="201">
        <v>220</v>
      </c>
      <c r="Q20" s="201">
        <v>270</v>
      </c>
    </row>
    <row r="21" spans="2:17" x14ac:dyDescent="0.2">
      <c r="B21" s="202" t="s">
        <v>70</v>
      </c>
      <c r="C21" s="201"/>
      <c r="D21" s="201">
        <v>45</v>
      </c>
      <c r="E21" s="201">
        <v>45</v>
      </c>
      <c r="H21" s="202" t="s">
        <v>70</v>
      </c>
      <c r="I21" s="201"/>
      <c r="J21" s="201">
        <v>45</v>
      </c>
      <c r="K21" s="201">
        <v>45</v>
      </c>
      <c r="N21" s="202" t="s">
        <v>70</v>
      </c>
      <c r="O21" s="201"/>
      <c r="P21" s="201">
        <v>45</v>
      </c>
      <c r="Q21" s="201">
        <v>45</v>
      </c>
    </row>
    <row r="22" spans="2:17" x14ac:dyDescent="0.2">
      <c r="B22" s="202" t="s">
        <v>158</v>
      </c>
      <c r="C22" s="201"/>
      <c r="D22" s="201">
        <v>-30</v>
      </c>
      <c r="E22" s="201">
        <v>-45</v>
      </c>
      <c r="H22" s="202" t="s">
        <v>158</v>
      </c>
      <c r="I22" s="201"/>
      <c r="J22" s="201">
        <v>0</v>
      </c>
      <c r="K22" s="201">
        <v>-15</v>
      </c>
      <c r="N22" s="202" t="s">
        <v>158</v>
      </c>
      <c r="O22" s="201"/>
      <c r="P22" s="201">
        <v>-25</v>
      </c>
      <c r="Q22" s="201">
        <v>45</v>
      </c>
    </row>
    <row r="23" spans="2:17" x14ac:dyDescent="0.2">
      <c r="B23" s="202" t="s">
        <v>169</v>
      </c>
      <c r="C23" s="201"/>
      <c r="D23" s="201">
        <v>0</v>
      </c>
      <c r="E23" s="201">
        <v>0</v>
      </c>
      <c r="H23" s="202" t="s">
        <v>169</v>
      </c>
      <c r="I23" s="201"/>
      <c r="J23" s="201">
        <v>0</v>
      </c>
      <c r="K23" s="201">
        <v>0</v>
      </c>
      <c r="N23" s="202" t="s">
        <v>169</v>
      </c>
      <c r="O23" s="201"/>
      <c r="P23" s="201">
        <v>0</v>
      </c>
      <c r="Q23" s="201">
        <v>0</v>
      </c>
    </row>
    <row r="24" spans="2:17" x14ac:dyDescent="0.2">
      <c r="B24" s="202" t="s">
        <v>170</v>
      </c>
      <c r="C24" s="201"/>
      <c r="D24" s="201">
        <v>0</v>
      </c>
      <c r="E24" s="201">
        <v>0</v>
      </c>
      <c r="H24" s="202" t="s">
        <v>170</v>
      </c>
      <c r="I24" s="201"/>
      <c r="J24" s="201">
        <v>0</v>
      </c>
      <c r="K24" s="201">
        <v>0</v>
      </c>
      <c r="N24" s="202" t="s">
        <v>170</v>
      </c>
      <c r="O24" s="201"/>
      <c r="P24" s="201">
        <v>0</v>
      </c>
      <c r="Q24" s="201">
        <v>0</v>
      </c>
    </row>
    <row r="25" spans="2:17" x14ac:dyDescent="0.2">
      <c r="B25" s="202"/>
      <c r="C25" s="201" t="s">
        <v>166</v>
      </c>
      <c r="D25" s="201" t="s">
        <v>84</v>
      </c>
      <c r="E25" s="201" t="s">
        <v>85</v>
      </c>
      <c r="H25" s="202"/>
      <c r="I25" s="201" t="s">
        <v>166</v>
      </c>
      <c r="J25" s="201" t="s">
        <v>84</v>
      </c>
      <c r="K25" s="201" t="s">
        <v>85</v>
      </c>
      <c r="N25" s="202"/>
      <c r="O25" s="201" t="s">
        <v>166</v>
      </c>
      <c r="P25" s="201" t="s">
        <v>84</v>
      </c>
      <c r="Q25" s="201" t="s">
        <v>85</v>
      </c>
    </row>
    <row r="26" spans="2:17" x14ac:dyDescent="0.2">
      <c r="B26" s="202" t="s">
        <v>77</v>
      </c>
      <c r="C26" s="201">
        <v>90</v>
      </c>
      <c r="D26" s="201">
        <v>105</v>
      </c>
      <c r="E26" s="201">
        <v>105</v>
      </c>
      <c r="H26" s="202" t="s">
        <v>77</v>
      </c>
      <c r="I26" s="201">
        <v>0</v>
      </c>
      <c r="J26" s="201">
        <v>45</v>
      </c>
      <c r="K26" s="201">
        <v>75</v>
      </c>
      <c r="N26" s="202" t="s">
        <v>77</v>
      </c>
      <c r="O26" s="201">
        <v>75</v>
      </c>
      <c r="P26" s="201">
        <v>95</v>
      </c>
      <c r="Q26" s="201">
        <v>100</v>
      </c>
    </row>
    <row r="27" spans="2:17" x14ac:dyDescent="0.2">
      <c r="B27" s="202" t="s">
        <v>78</v>
      </c>
      <c r="C27" s="201">
        <v>0</v>
      </c>
      <c r="D27" s="201">
        <v>0</v>
      </c>
      <c r="E27" s="201">
        <v>0</v>
      </c>
      <c r="H27" s="202" t="s">
        <v>78</v>
      </c>
      <c r="I27" s="201">
        <v>0</v>
      </c>
      <c r="J27" s="201">
        <v>0</v>
      </c>
      <c r="K27" s="201">
        <v>0</v>
      </c>
      <c r="N27" s="202" t="s">
        <v>78</v>
      </c>
      <c r="O27" s="201">
        <v>0</v>
      </c>
      <c r="P27" s="201">
        <v>0</v>
      </c>
      <c r="Q27" s="201">
        <v>0</v>
      </c>
    </row>
    <row r="28" spans="2:17" x14ac:dyDescent="0.2">
      <c r="B28" s="202" t="s">
        <v>154</v>
      </c>
      <c r="C28" s="201">
        <v>50</v>
      </c>
      <c r="D28" s="201">
        <v>115</v>
      </c>
      <c r="E28" s="201">
        <v>230</v>
      </c>
      <c r="H28" s="202" t="s">
        <v>154</v>
      </c>
      <c r="I28" s="201">
        <v>50</v>
      </c>
      <c r="J28" s="201">
        <v>135</v>
      </c>
      <c r="K28" s="201">
        <v>270</v>
      </c>
      <c r="N28" s="202" t="s">
        <v>154</v>
      </c>
      <c r="O28" s="201">
        <v>0</v>
      </c>
      <c r="P28" s="201">
        <v>85</v>
      </c>
      <c r="Q28" s="201">
        <v>170</v>
      </c>
    </row>
    <row r="29" spans="2:17" x14ac:dyDescent="0.2">
      <c r="B29" s="202" t="s">
        <v>83</v>
      </c>
      <c r="C29" s="201">
        <v>140</v>
      </c>
      <c r="D29" s="201">
        <v>220</v>
      </c>
      <c r="E29" s="201">
        <v>335</v>
      </c>
      <c r="H29" s="202" t="s">
        <v>83</v>
      </c>
      <c r="I29" s="201">
        <v>50</v>
      </c>
      <c r="J29" s="201">
        <v>180</v>
      </c>
      <c r="K29" s="201">
        <v>345</v>
      </c>
      <c r="N29" s="202" t="s">
        <v>83</v>
      </c>
      <c r="O29" s="201">
        <v>125</v>
      </c>
      <c r="P29" s="201">
        <v>180</v>
      </c>
      <c r="Q29" s="201">
        <v>270</v>
      </c>
    </row>
    <row r="30" spans="2:17" x14ac:dyDescent="0.2">
      <c r="N30" s="18"/>
      <c r="O30" s="18"/>
      <c r="P30" s="18"/>
      <c r="Q30" s="18"/>
    </row>
    <row r="31" spans="2:17" ht="24.6" customHeight="1" x14ac:dyDescent="0.2">
      <c r="B31" s="250" t="s">
        <v>190</v>
      </c>
      <c r="C31" s="250"/>
      <c r="D31" s="250"/>
      <c r="E31" s="250"/>
      <c r="N31" s="250" t="s">
        <v>182</v>
      </c>
      <c r="O31" s="250"/>
      <c r="P31" s="250"/>
      <c r="Q31" s="250"/>
    </row>
    <row r="32" spans="2:17" ht="42.6" customHeight="1" x14ac:dyDescent="0.2">
      <c r="B32" s="250"/>
      <c r="C32" s="250"/>
      <c r="D32" s="250"/>
      <c r="E32" s="250"/>
      <c r="N32" s="250"/>
      <c r="O32" s="250"/>
      <c r="P32" s="250"/>
      <c r="Q32" s="250"/>
    </row>
    <row r="33" spans="2:20" ht="18" customHeight="1" x14ac:dyDescent="0.2">
      <c r="B33" s="201"/>
      <c r="C33" s="201"/>
      <c r="D33" s="201" t="s">
        <v>167</v>
      </c>
      <c r="E33" s="201" t="s">
        <v>168</v>
      </c>
      <c r="N33" s="201"/>
      <c r="O33" s="201"/>
      <c r="P33" s="201" t="s">
        <v>167</v>
      </c>
      <c r="Q33" s="201" t="s">
        <v>168</v>
      </c>
    </row>
    <row r="34" spans="2:20" x14ac:dyDescent="0.2">
      <c r="B34" s="202" t="s">
        <v>76</v>
      </c>
      <c r="C34" s="201"/>
      <c r="D34" s="201">
        <v>200</v>
      </c>
      <c r="E34" s="201">
        <v>250</v>
      </c>
      <c r="N34" s="202" t="s">
        <v>76</v>
      </c>
      <c r="O34" s="201"/>
      <c r="P34" s="201">
        <v>220</v>
      </c>
      <c r="Q34" s="201">
        <v>270</v>
      </c>
    </row>
    <row r="35" spans="2:20" x14ac:dyDescent="0.2">
      <c r="B35" s="202" t="s">
        <v>70</v>
      </c>
      <c r="C35" s="201"/>
      <c r="D35" s="201">
        <v>45</v>
      </c>
      <c r="E35" s="201">
        <v>45</v>
      </c>
      <c r="N35" s="202" t="s">
        <v>70</v>
      </c>
      <c r="O35" s="201"/>
      <c r="P35" s="201">
        <v>45</v>
      </c>
      <c r="Q35" s="201">
        <v>45</v>
      </c>
    </row>
    <row r="36" spans="2:20" x14ac:dyDescent="0.2">
      <c r="B36" s="202" t="s">
        <v>158</v>
      </c>
      <c r="C36" s="201"/>
      <c r="D36" s="201">
        <v>-30</v>
      </c>
      <c r="E36" s="201">
        <v>-45</v>
      </c>
      <c r="N36" s="202" t="s">
        <v>158</v>
      </c>
      <c r="O36" s="201"/>
      <c r="P36" s="201">
        <v>-25</v>
      </c>
      <c r="Q36" s="201">
        <v>45</v>
      </c>
    </row>
    <row r="37" spans="2:20" x14ac:dyDescent="0.2">
      <c r="B37" s="202" t="s">
        <v>169</v>
      </c>
      <c r="C37" s="201"/>
      <c r="D37" s="201">
        <v>43</v>
      </c>
      <c r="E37" s="201">
        <v>43</v>
      </c>
      <c r="N37" s="202" t="s">
        <v>169</v>
      </c>
      <c r="O37" s="201"/>
      <c r="P37" s="201">
        <v>0</v>
      </c>
      <c r="Q37" s="201">
        <v>0</v>
      </c>
    </row>
    <row r="38" spans="2:20" x14ac:dyDescent="0.2">
      <c r="B38" s="202" t="s">
        <v>170</v>
      </c>
      <c r="C38" s="201"/>
      <c r="D38" s="201">
        <v>0</v>
      </c>
      <c r="E38" s="201">
        <v>-15</v>
      </c>
      <c r="N38" s="202" t="s">
        <v>170</v>
      </c>
      <c r="O38" s="201"/>
      <c r="P38" s="201">
        <v>0</v>
      </c>
      <c r="Q38" s="201">
        <v>-17</v>
      </c>
    </row>
    <row r="39" spans="2:20" x14ac:dyDescent="0.2">
      <c r="B39" s="202"/>
      <c r="C39" s="201" t="s">
        <v>166</v>
      </c>
      <c r="D39" s="201" t="s">
        <v>84</v>
      </c>
      <c r="E39" s="201" t="s">
        <v>85</v>
      </c>
      <c r="N39" s="202"/>
      <c r="O39" s="201" t="s">
        <v>166</v>
      </c>
      <c r="P39" s="201" t="s">
        <v>84</v>
      </c>
      <c r="Q39" s="201" t="s">
        <v>85</v>
      </c>
    </row>
    <row r="40" spans="2:20" x14ac:dyDescent="0.2">
      <c r="B40" s="202" t="s">
        <v>77</v>
      </c>
      <c r="C40" s="201">
        <v>90</v>
      </c>
      <c r="D40" s="201">
        <v>105</v>
      </c>
      <c r="E40" s="201">
        <v>105</v>
      </c>
      <c r="N40" s="202" t="s">
        <v>77</v>
      </c>
      <c r="O40" s="201">
        <v>75</v>
      </c>
      <c r="P40" s="201">
        <v>95</v>
      </c>
      <c r="Q40" s="201">
        <v>100</v>
      </c>
    </row>
    <row r="41" spans="2:20" x14ac:dyDescent="0.2">
      <c r="B41" s="202" t="s">
        <v>78</v>
      </c>
      <c r="C41" s="201">
        <v>0</v>
      </c>
      <c r="D41" s="201">
        <v>43</v>
      </c>
      <c r="E41" s="201">
        <v>71</v>
      </c>
      <c r="N41" s="202" t="s">
        <v>78</v>
      </c>
      <c r="O41" s="201">
        <v>0</v>
      </c>
      <c r="P41" s="201">
        <v>50</v>
      </c>
      <c r="Q41" s="201">
        <v>83</v>
      </c>
    </row>
    <row r="42" spans="2:20" x14ac:dyDescent="0.2">
      <c r="B42" s="202" t="s">
        <v>154</v>
      </c>
      <c r="C42" s="201">
        <v>50</v>
      </c>
      <c r="D42" s="201">
        <v>115</v>
      </c>
      <c r="E42" s="201">
        <v>230</v>
      </c>
      <c r="N42" s="202" t="s">
        <v>154</v>
      </c>
      <c r="O42" s="201">
        <v>0</v>
      </c>
      <c r="P42" s="201">
        <v>85</v>
      </c>
      <c r="Q42" s="201">
        <v>170</v>
      </c>
    </row>
    <row r="43" spans="2:20" x14ac:dyDescent="0.2">
      <c r="B43" s="202" t="s">
        <v>83</v>
      </c>
      <c r="C43" s="201">
        <v>140</v>
      </c>
      <c r="D43" s="201">
        <v>263</v>
      </c>
      <c r="E43" s="201">
        <v>406</v>
      </c>
      <c r="N43" s="202" t="s">
        <v>83</v>
      </c>
      <c r="O43" s="201">
        <v>125</v>
      </c>
      <c r="P43" s="201">
        <v>230</v>
      </c>
      <c r="Q43" s="201">
        <v>353</v>
      </c>
      <c r="R43" s="209"/>
      <c r="S43" s="209"/>
      <c r="T43" s="209"/>
    </row>
    <row r="44" spans="2:20" x14ac:dyDescent="0.2">
      <c r="N44" s="167"/>
      <c r="O44" s="92"/>
      <c r="P44" s="92"/>
      <c r="Q44" s="92"/>
      <c r="R44" s="209"/>
      <c r="S44" s="209"/>
      <c r="T44" s="209"/>
    </row>
    <row r="45" spans="2:20" ht="33" customHeight="1" x14ac:dyDescent="0.2">
      <c r="B45" s="254" t="s">
        <v>183</v>
      </c>
      <c r="C45" s="254"/>
      <c r="D45" s="254"/>
      <c r="E45" s="254"/>
      <c r="N45" s="254" t="s">
        <v>183</v>
      </c>
      <c r="O45" s="254"/>
      <c r="P45" s="254"/>
      <c r="Q45" s="254"/>
      <c r="R45" s="210"/>
      <c r="S45" s="210"/>
      <c r="T45" s="209"/>
    </row>
    <row r="46" spans="2:20" ht="26.45" customHeight="1" x14ac:dyDescent="0.2">
      <c r="B46" s="249"/>
      <c r="C46" s="249"/>
      <c r="D46" s="249"/>
      <c r="E46" s="249"/>
      <c r="N46" s="249"/>
      <c r="O46" s="249"/>
      <c r="P46" s="249"/>
      <c r="Q46" s="249"/>
      <c r="R46" s="86"/>
      <c r="S46" s="86"/>
      <c r="T46" s="209"/>
    </row>
    <row r="47" spans="2:20" x14ac:dyDescent="0.2">
      <c r="B47" s="255" t="s">
        <v>174</v>
      </c>
      <c r="C47" s="255"/>
      <c r="D47" s="255"/>
      <c r="E47" s="255"/>
      <c r="N47" s="201"/>
      <c r="O47" s="201"/>
      <c r="P47" s="201" t="s">
        <v>167</v>
      </c>
      <c r="Q47" s="201" t="s">
        <v>168</v>
      </c>
      <c r="R47" s="106"/>
      <c r="S47" s="51"/>
    </row>
    <row r="48" spans="2:20" ht="18" customHeight="1" x14ac:dyDescent="0.2">
      <c r="B48" s="256"/>
      <c r="C48" s="256"/>
      <c r="D48" s="256"/>
      <c r="E48" s="256"/>
      <c r="N48" s="202" t="s">
        <v>76</v>
      </c>
      <c r="O48" s="201"/>
      <c r="P48" s="201">
        <v>220</v>
      </c>
      <c r="Q48" s="201">
        <v>270</v>
      </c>
      <c r="R48" s="106"/>
      <c r="S48" s="51"/>
    </row>
    <row r="49" spans="2:19" ht="12.95" customHeight="1" x14ac:dyDescent="0.2">
      <c r="N49" s="202" t="s">
        <v>70</v>
      </c>
      <c r="O49" s="201"/>
      <c r="P49" s="201">
        <v>45</v>
      </c>
      <c r="Q49" s="201">
        <v>45</v>
      </c>
      <c r="R49" s="106"/>
      <c r="S49" s="51"/>
    </row>
    <row r="50" spans="2:19" x14ac:dyDescent="0.2">
      <c r="N50" s="202" t="s">
        <v>158</v>
      </c>
      <c r="O50" s="201"/>
      <c r="P50" s="201">
        <v>-25</v>
      </c>
      <c r="Q50" s="201">
        <v>45</v>
      </c>
      <c r="R50" s="106"/>
      <c r="S50" s="51"/>
    </row>
    <row r="51" spans="2:19" x14ac:dyDescent="0.2">
      <c r="N51" s="202" t="s">
        <v>169</v>
      </c>
      <c r="O51" s="201"/>
      <c r="P51" s="201">
        <v>50</v>
      </c>
      <c r="Q51" s="201">
        <v>50</v>
      </c>
      <c r="R51" s="106"/>
      <c r="S51" s="51"/>
    </row>
    <row r="52" spans="2:19" x14ac:dyDescent="0.2">
      <c r="N52" s="202" t="s">
        <v>170</v>
      </c>
      <c r="O52" s="201"/>
      <c r="P52" s="201">
        <v>0</v>
      </c>
      <c r="Q52" s="201">
        <v>-17</v>
      </c>
      <c r="R52" s="106"/>
      <c r="S52" s="51"/>
    </row>
    <row r="53" spans="2:19" x14ac:dyDescent="0.2">
      <c r="N53" s="202"/>
      <c r="O53" s="201" t="s">
        <v>166</v>
      </c>
      <c r="P53" s="201" t="s">
        <v>84</v>
      </c>
      <c r="Q53" s="201" t="s">
        <v>85</v>
      </c>
      <c r="R53" s="48"/>
      <c r="S53" s="48"/>
    </row>
    <row r="54" spans="2:19" x14ac:dyDescent="0.2">
      <c r="N54" s="202" t="s">
        <v>77</v>
      </c>
      <c r="O54" s="201">
        <v>75</v>
      </c>
      <c r="P54" s="201">
        <v>95</v>
      </c>
      <c r="Q54" s="201">
        <v>100</v>
      </c>
      <c r="R54" s="106"/>
      <c r="S54" s="51"/>
    </row>
    <row r="55" spans="2:19" x14ac:dyDescent="0.2">
      <c r="N55" s="202" t="s">
        <v>78</v>
      </c>
      <c r="O55" s="201">
        <v>0</v>
      </c>
      <c r="P55" s="201">
        <v>50</v>
      </c>
      <c r="Q55" s="201">
        <v>83</v>
      </c>
      <c r="R55" s="106"/>
      <c r="S55" s="51"/>
    </row>
    <row r="56" spans="2:19" x14ac:dyDescent="0.2">
      <c r="N56" s="202" t="s">
        <v>154</v>
      </c>
      <c r="O56" s="201">
        <v>0</v>
      </c>
      <c r="P56" s="201">
        <v>85</v>
      </c>
      <c r="Q56" s="201">
        <v>170</v>
      </c>
      <c r="R56" s="51"/>
      <c r="S56" s="51"/>
    </row>
    <row r="57" spans="2:19" x14ac:dyDescent="0.2">
      <c r="N57" s="202" t="s">
        <v>83</v>
      </c>
      <c r="O57" s="201">
        <v>125</v>
      </c>
      <c r="P57" s="201">
        <v>230</v>
      </c>
      <c r="Q57" s="201">
        <v>353</v>
      </c>
    </row>
    <row r="58" spans="2:19" x14ac:dyDescent="0.2">
      <c r="N58" s="167"/>
      <c r="O58" s="92"/>
      <c r="P58" s="92"/>
      <c r="Q58" s="92"/>
    </row>
    <row r="59" spans="2:19" ht="35.450000000000003" customHeight="1" x14ac:dyDescent="0.2">
      <c r="B59" s="250" t="s">
        <v>177</v>
      </c>
      <c r="C59" s="250"/>
      <c r="D59" s="250"/>
      <c r="E59" s="250"/>
      <c r="N59" s="254" t="s">
        <v>177</v>
      </c>
      <c r="O59" s="254"/>
      <c r="P59" s="254"/>
      <c r="Q59" s="254"/>
    </row>
    <row r="60" spans="2:19" ht="12.6" customHeight="1" x14ac:dyDescent="0.2">
      <c r="B60" s="250"/>
      <c r="C60" s="250"/>
      <c r="D60" s="250"/>
      <c r="E60" s="250"/>
      <c r="N60" s="249"/>
      <c r="O60" s="249"/>
      <c r="P60" s="249"/>
      <c r="Q60" s="249"/>
    </row>
    <row r="61" spans="2:19" x14ac:dyDescent="0.2">
      <c r="B61" s="201"/>
      <c r="C61" s="201"/>
      <c r="D61" s="201" t="s">
        <v>167</v>
      </c>
      <c r="E61" s="201" t="s">
        <v>168</v>
      </c>
      <c r="N61" s="201"/>
      <c r="O61" s="201"/>
      <c r="P61" s="201" t="s">
        <v>167</v>
      </c>
      <c r="Q61" s="201" t="s">
        <v>168</v>
      </c>
    </row>
    <row r="62" spans="2:19" x14ac:dyDescent="0.2">
      <c r="B62" s="202" t="s">
        <v>76</v>
      </c>
      <c r="C62" s="201"/>
      <c r="D62" s="201">
        <v>243</v>
      </c>
      <c r="E62" s="201">
        <v>293</v>
      </c>
      <c r="N62" s="202" t="s">
        <v>76</v>
      </c>
      <c r="O62" s="201"/>
      <c r="P62" s="201">
        <v>270</v>
      </c>
      <c r="Q62" s="201">
        <v>320</v>
      </c>
    </row>
    <row r="63" spans="2:19" ht="18" customHeight="1" x14ac:dyDescent="0.2">
      <c r="B63" s="202" t="s">
        <v>70</v>
      </c>
      <c r="C63" s="201"/>
      <c r="D63" s="201">
        <v>88</v>
      </c>
      <c r="E63" s="201">
        <v>88</v>
      </c>
      <c r="N63" s="202" t="s">
        <v>70</v>
      </c>
      <c r="O63" s="201"/>
      <c r="P63" s="201">
        <v>95</v>
      </c>
      <c r="Q63" s="201">
        <v>95</v>
      </c>
    </row>
    <row r="64" spans="2:19" ht="12.95" customHeight="1" x14ac:dyDescent="0.2">
      <c r="B64" s="202" t="s">
        <v>158</v>
      </c>
      <c r="C64" s="201"/>
      <c r="D64" s="201">
        <v>-30</v>
      </c>
      <c r="E64" s="201">
        <v>-60</v>
      </c>
      <c r="N64" s="202" t="s">
        <v>158</v>
      </c>
      <c r="O64" s="201"/>
      <c r="P64" s="201">
        <v>-25</v>
      </c>
      <c r="Q64" s="201">
        <v>95</v>
      </c>
    </row>
    <row r="65" spans="2:17" x14ac:dyDescent="0.2">
      <c r="B65" s="202" t="s">
        <v>169</v>
      </c>
      <c r="C65" s="201"/>
      <c r="D65" s="201">
        <v>0</v>
      </c>
      <c r="E65" s="201">
        <v>0</v>
      </c>
      <c r="N65" s="202" t="s">
        <v>169</v>
      </c>
      <c r="O65" s="201"/>
      <c r="P65" s="201">
        <v>0</v>
      </c>
      <c r="Q65" s="201">
        <v>0</v>
      </c>
    </row>
    <row r="66" spans="2:17" x14ac:dyDescent="0.2">
      <c r="B66" s="202" t="s">
        <v>170</v>
      </c>
      <c r="C66" s="201"/>
      <c r="D66" s="201">
        <v>0</v>
      </c>
      <c r="E66" s="201">
        <v>0</v>
      </c>
      <c r="N66" s="202" t="s">
        <v>170</v>
      </c>
      <c r="O66" s="201"/>
      <c r="P66" s="201">
        <v>0</v>
      </c>
      <c r="Q66" s="201">
        <v>0</v>
      </c>
    </row>
    <row r="67" spans="2:17" x14ac:dyDescent="0.2">
      <c r="B67" s="202"/>
      <c r="C67" s="201" t="s">
        <v>166</v>
      </c>
      <c r="D67" s="201" t="s">
        <v>84</v>
      </c>
      <c r="E67" s="201" t="s">
        <v>85</v>
      </c>
      <c r="N67" s="202"/>
      <c r="O67" s="201" t="s">
        <v>166</v>
      </c>
      <c r="P67" s="201" t="s">
        <v>84</v>
      </c>
      <c r="Q67" s="201" t="s">
        <v>85</v>
      </c>
    </row>
    <row r="68" spans="2:17" x14ac:dyDescent="0.2">
      <c r="B68" s="202" t="s">
        <v>77</v>
      </c>
      <c r="C68" s="201">
        <v>90</v>
      </c>
      <c r="D68" s="201">
        <v>148</v>
      </c>
      <c r="E68" s="201">
        <v>176</v>
      </c>
      <c r="N68" s="202" t="s">
        <v>77</v>
      </c>
      <c r="O68" s="201">
        <v>75</v>
      </c>
      <c r="P68" s="201">
        <v>145</v>
      </c>
      <c r="Q68" s="201">
        <v>183</v>
      </c>
    </row>
    <row r="69" spans="2:17" x14ac:dyDescent="0.2">
      <c r="B69" s="202" t="s">
        <v>78</v>
      </c>
      <c r="C69" s="201">
        <v>0</v>
      </c>
      <c r="D69" s="201">
        <v>0</v>
      </c>
      <c r="E69" s="201">
        <v>0</v>
      </c>
      <c r="N69" s="202" t="s">
        <v>78</v>
      </c>
      <c r="O69" s="201">
        <v>0</v>
      </c>
      <c r="P69" s="201">
        <v>0</v>
      </c>
      <c r="Q69" s="201">
        <v>0</v>
      </c>
    </row>
    <row r="70" spans="2:17" x14ac:dyDescent="0.2">
      <c r="B70" s="202" t="s">
        <v>154</v>
      </c>
      <c r="C70" s="201">
        <v>50</v>
      </c>
      <c r="D70" s="201">
        <v>115</v>
      </c>
      <c r="E70" s="201">
        <v>230</v>
      </c>
      <c r="N70" s="202" t="s">
        <v>154</v>
      </c>
      <c r="O70" s="201">
        <v>0</v>
      </c>
      <c r="P70" s="201">
        <v>85</v>
      </c>
      <c r="Q70" s="201">
        <v>170</v>
      </c>
    </row>
    <row r="71" spans="2:17" x14ac:dyDescent="0.2">
      <c r="B71" s="202" t="s">
        <v>83</v>
      </c>
      <c r="C71" s="201">
        <v>140</v>
      </c>
      <c r="D71" s="201">
        <v>263</v>
      </c>
      <c r="E71" s="201">
        <v>406</v>
      </c>
      <c r="N71" s="202" t="s">
        <v>83</v>
      </c>
      <c r="O71" s="201">
        <v>125</v>
      </c>
      <c r="P71" s="201">
        <v>230</v>
      </c>
      <c r="Q71" s="201">
        <v>353</v>
      </c>
    </row>
    <row r="72" spans="2:17" x14ac:dyDescent="0.2">
      <c r="B72" s="211"/>
      <c r="C72" s="212"/>
      <c r="D72" s="212"/>
      <c r="E72" s="212"/>
      <c r="N72" s="18"/>
      <c r="O72" s="18"/>
      <c r="P72" s="18"/>
      <c r="Q72" s="18"/>
    </row>
    <row r="73" spans="2:17" ht="26.1" customHeight="1" x14ac:dyDescent="0.2">
      <c r="B73" s="250" t="s">
        <v>181</v>
      </c>
      <c r="C73" s="250"/>
      <c r="D73" s="250"/>
      <c r="E73" s="250"/>
      <c r="H73" s="248" t="s">
        <v>188</v>
      </c>
      <c r="I73" s="248"/>
      <c r="J73" s="248"/>
      <c r="K73" s="248"/>
      <c r="N73" s="250" t="s">
        <v>181</v>
      </c>
      <c r="O73" s="250"/>
      <c r="P73" s="250"/>
      <c r="Q73" s="250"/>
    </row>
    <row r="74" spans="2:17" ht="27.95" customHeight="1" x14ac:dyDescent="0.2">
      <c r="B74" s="250"/>
      <c r="C74" s="250"/>
      <c r="D74" s="250"/>
      <c r="E74" s="250"/>
      <c r="H74" s="249"/>
      <c r="I74" s="249"/>
      <c r="J74" s="249"/>
      <c r="K74" s="249"/>
      <c r="N74" s="250"/>
      <c r="O74" s="250"/>
      <c r="P74" s="250"/>
      <c r="Q74" s="250"/>
    </row>
    <row r="75" spans="2:17" x14ac:dyDescent="0.2">
      <c r="B75" s="201"/>
      <c r="C75" s="201"/>
      <c r="D75" s="201" t="s">
        <v>167</v>
      </c>
      <c r="E75" s="201" t="s">
        <v>168</v>
      </c>
      <c r="H75" s="201"/>
      <c r="I75" s="201"/>
      <c r="J75" s="201" t="s">
        <v>167</v>
      </c>
      <c r="K75" s="201" t="s">
        <v>168</v>
      </c>
      <c r="N75" s="201"/>
      <c r="O75" s="201"/>
      <c r="P75" s="201" t="s">
        <v>167</v>
      </c>
      <c r="Q75" s="201" t="s">
        <v>168</v>
      </c>
    </row>
    <row r="76" spans="2:17" x14ac:dyDescent="0.2">
      <c r="B76" s="202" t="s">
        <v>76</v>
      </c>
      <c r="C76" s="201"/>
      <c r="D76" s="201">
        <v>289</v>
      </c>
      <c r="E76" s="201">
        <v>339</v>
      </c>
      <c r="H76" s="202" t="s">
        <v>76</v>
      </c>
      <c r="I76" s="201"/>
      <c r="J76" s="201">
        <v>309</v>
      </c>
      <c r="K76" s="201">
        <v>359</v>
      </c>
      <c r="N76" s="202" t="s">
        <v>76</v>
      </c>
      <c r="O76" s="201"/>
      <c r="P76" s="201">
        <v>309</v>
      </c>
      <c r="Q76" s="201">
        <v>359</v>
      </c>
    </row>
    <row r="77" spans="2:17" x14ac:dyDescent="0.2">
      <c r="B77" s="202" t="s">
        <v>70</v>
      </c>
      <c r="C77" s="201"/>
      <c r="D77" s="201">
        <v>134</v>
      </c>
      <c r="E77" s="201">
        <v>134</v>
      </c>
      <c r="H77" s="202" t="s">
        <v>70</v>
      </c>
      <c r="I77" s="201"/>
      <c r="J77" s="201">
        <v>134</v>
      </c>
      <c r="K77" s="201">
        <v>134</v>
      </c>
      <c r="N77" s="202" t="s">
        <v>70</v>
      </c>
      <c r="O77" s="201"/>
      <c r="P77" s="201">
        <v>134</v>
      </c>
      <c r="Q77" s="201">
        <v>134</v>
      </c>
    </row>
    <row r="78" spans="2:17" ht="18" customHeight="1" x14ac:dyDescent="0.2">
      <c r="B78" s="202" t="s">
        <v>158</v>
      </c>
      <c r="C78" s="201"/>
      <c r="D78" s="201">
        <v>-30</v>
      </c>
      <c r="E78" s="201">
        <v>-75</v>
      </c>
      <c r="H78" s="202" t="s">
        <v>158</v>
      </c>
      <c r="I78" s="201"/>
      <c r="J78" s="201">
        <v>0</v>
      </c>
      <c r="K78" s="201">
        <v>-44.666666666666664</v>
      </c>
      <c r="N78" s="202" t="s">
        <v>158</v>
      </c>
      <c r="O78" s="201"/>
      <c r="P78" s="201">
        <v>-25</v>
      </c>
      <c r="Q78" s="201">
        <v>-70</v>
      </c>
    </row>
    <row r="79" spans="2:17" ht="12.95" customHeight="1" x14ac:dyDescent="0.2">
      <c r="B79" s="202" t="s">
        <v>169</v>
      </c>
      <c r="C79" s="201"/>
      <c r="D79" s="201">
        <v>0</v>
      </c>
      <c r="E79" s="201">
        <v>0</v>
      </c>
      <c r="H79" s="202" t="s">
        <v>169</v>
      </c>
      <c r="I79" s="201"/>
      <c r="J79" s="201">
        <v>0</v>
      </c>
      <c r="K79" s="201">
        <v>0</v>
      </c>
      <c r="N79" s="202" t="s">
        <v>169</v>
      </c>
      <c r="O79" s="201"/>
      <c r="P79" s="201">
        <v>0</v>
      </c>
      <c r="Q79" s="201">
        <v>0</v>
      </c>
    </row>
    <row r="80" spans="2:17" x14ac:dyDescent="0.2">
      <c r="B80" s="202" t="s">
        <v>170</v>
      </c>
      <c r="C80" s="201"/>
      <c r="D80" s="201">
        <v>0</v>
      </c>
      <c r="E80" s="201">
        <v>0</v>
      </c>
      <c r="H80" s="202" t="s">
        <v>170</v>
      </c>
      <c r="I80" s="201"/>
      <c r="J80" s="201">
        <v>0</v>
      </c>
      <c r="K80" s="201">
        <v>0</v>
      </c>
      <c r="N80" s="202" t="s">
        <v>170</v>
      </c>
      <c r="O80" s="201"/>
      <c r="P80" s="201">
        <v>0</v>
      </c>
      <c r="Q80" s="201">
        <v>0</v>
      </c>
    </row>
    <row r="81" spans="2:17" x14ac:dyDescent="0.2">
      <c r="B81" s="202"/>
      <c r="C81" s="201" t="s">
        <v>166</v>
      </c>
      <c r="D81" s="201" t="s">
        <v>84</v>
      </c>
      <c r="E81" s="201" t="s">
        <v>85</v>
      </c>
      <c r="H81" s="202"/>
      <c r="I81" s="201" t="s">
        <v>166</v>
      </c>
      <c r="J81" s="201" t="s">
        <v>84</v>
      </c>
      <c r="K81" s="201" t="s">
        <v>85</v>
      </c>
      <c r="N81" s="202"/>
      <c r="O81" s="201" t="s">
        <v>166</v>
      </c>
      <c r="P81" s="201" t="s">
        <v>84</v>
      </c>
      <c r="Q81" s="201" t="s">
        <v>85</v>
      </c>
    </row>
    <row r="82" spans="2:17" x14ac:dyDescent="0.2">
      <c r="B82" s="202" t="s">
        <v>77</v>
      </c>
      <c r="C82" s="201">
        <v>90</v>
      </c>
      <c r="D82" s="201">
        <v>194</v>
      </c>
      <c r="E82" s="201">
        <v>253</v>
      </c>
      <c r="H82" s="202" t="s">
        <v>77</v>
      </c>
      <c r="I82" s="201">
        <v>0</v>
      </c>
      <c r="J82" s="201">
        <v>134</v>
      </c>
      <c r="K82" s="201">
        <v>223.33333333333334</v>
      </c>
      <c r="N82" s="202" t="s">
        <v>77</v>
      </c>
      <c r="O82" s="201">
        <v>75</v>
      </c>
      <c r="P82" s="201">
        <v>184</v>
      </c>
      <c r="Q82" s="201">
        <v>248</v>
      </c>
    </row>
    <row r="83" spans="2:17" x14ac:dyDescent="0.2">
      <c r="B83" s="202" t="s">
        <v>78</v>
      </c>
      <c r="C83" s="201">
        <v>0</v>
      </c>
      <c r="D83" s="201">
        <v>0</v>
      </c>
      <c r="E83" s="201">
        <v>0</v>
      </c>
      <c r="H83" s="202" t="s">
        <v>78</v>
      </c>
      <c r="I83" s="201">
        <v>0</v>
      </c>
      <c r="J83" s="201">
        <v>0</v>
      </c>
      <c r="K83" s="201">
        <v>0</v>
      </c>
      <c r="N83" s="202" t="s">
        <v>78</v>
      </c>
      <c r="O83" s="201">
        <v>0</v>
      </c>
      <c r="P83" s="201">
        <v>0</v>
      </c>
      <c r="Q83" s="201">
        <v>0</v>
      </c>
    </row>
    <row r="84" spans="2:17" x14ac:dyDescent="0.2">
      <c r="B84" s="202" t="s">
        <v>154</v>
      </c>
      <c r="C84" s="201">
        <v>50</v>
      </c>
      <c r="D84" s="201">
        <v>115</v>
      </c>
      <c r="E84" s="201">
        <v>230</v>
      </c>
      <c r="H84" s="202" t="s">
        <v>154</v>
      </c>
      <c r="I84" s="201">
        <v>50</v>
      </c>
      <c r="J84" s="201">
        <v>135</v>
      </c>
      <c r="K84" s="201">
        <v>270</v>
      </c>
      <c r="N84" s="202" t="s">
        <v>154</v>
      </c>
      <c r="O84" s="201">
        <v>0</v>
      </c>
      <c r="P84" s="201">
        <v>85</v>
      </c>
      <c r="Q84" s="201">
        <v>170</v>
      </c>
    </row>
    <row r="85" spans="2:17" x14ac:dyDescent="0.2">
      <c r="B85" s="202" t="s">
        <v>83</v>
      </c>
      <c r="C85" s="201">
        <v>140</v>
      </c>
      <c r="D85" s="201">
        <v>309</v>
      </c>
      <c r="E85" s="201">
        <v>483</v>
      </c>
      <c r="H85" s="202" t="s">
        <v>83</v>
      </c>
      <c r="I85" s="201">
        <v>50</v>
      </c>
      <c r="J85" s="201">
        <v>269</v>
      </c>
      <c r="K85" s="201">
        <v>493.33333333333337</v>
      </c>
      <c r="N85" s="202" t="s">
        <v>83</v>
      </c>
      <c r="O85" s="201">
        <v>125</v>
      </c>
      <c r="P85" s="201">
        <v>269</v>
      </c>
      <c r="Q85" s="201">
        <v>418</v>
      </c>
    </row>
    <row r="86" spans="2:17" x14ac:dyDescent="0.2">
      <c r="N86" s="18"/>
      <c r="O86" s="18"/>
      <c r="P86" s="18"/>
      <c r="Q86" s="18"/>
    </row>
    <row r="87" spans="2:17" ht="45.6" customHeight="1" x14ac:dyDescent="0.2">
      <c r="B87" s="250" t="s">
        <v>189</v>
      </c>
      <c r="C87" s="250"/>
      <c r="D87" s="250"/>
      <c r="E87" s="250"/>
      <c r="H87" s="248" t="s">
        <v>189</v>
      </c>
      <c r="I87" s="248"/>
      <c r="J87" s="248"/>
      <c r="K87" s="248"/>
      <c r="N87" s="250" t="s">
        <v>184</v>
      </c>
      <c r="O87" s="250"/>
      <c r="P87" s="250"/>
      <c r="Q87" s="250"/>
    </row>
    <row r="88" spans="2:17" ht="22.5" customHeight="1" x14ac:dyDescent="0.2">
      <c r="B88" s="250"/>
      <c r="C88" s="250"/>
      <c r="D88" s="250"/>
      <c r="E88" s="250"/>
      <c r="H88" s="249"/>
      <c r="I88" s="249"/>
      <c r="J88" s="249"/>
      <c r="K88" s="249"/>
      <c r="N88" s="250"/>
      <c r="O88" s="250"/>
      <c r="P88" s="250"/>
      <c r="Q88" s="250"/>
    </row>
    <row r="89" spans="2:17" x14ac:dyDescent="0.2">
      <c r="B89" s="201"/>
      <c r="C89" s="201"/>
      <c r="D89" s="201" t="s">
        <v>167</v>
      </c>
      <c r="E89" s="201" t="s">
        <v>168</v>
      </c>
      <c r="H89" s="201"/>
      <c r="I89" s="201"/>
      <c r="J89" s="201" t="s">
        <v>167</v>
      </c>
      <c r="K89" s="201" t="s">
        <v>168</v>
      </c>
      <c r="N89" s="201"/>
      <c r="O89" s="201"/>
      <c r="P89" s="201" t="s">
        <v>167</v>
      </c>
      <c r="Q89" s="201" t="s">
        <v>168</v>
      </c>
    </row>
    <row r="90" spans="2:17" x14ac:dyDescent="0.2">
      <c r="B90" s="202" t="s">
        <v>76</v>
      </c>
      <c r="C90" s="201"/>
      <c r="D90" s="201">
        <v>200</v>
      </c>
      <c r="E90" s="201">
        <v>250</v>
      </c>
      <c r="H90" s="202" t="s">
        <v>76</v>
      </c>
      <c r="I90" s="201"/>
      <c r="J90" s="201">
        <v>220</v>
      </c>
      <c r="K90" s="201">
        <v>270</v>
      </c>
      <c r="N90" s="202" t="s">
        <v>76</v>
      </c>
      <c r="O90" s="201"/>
      <c r="P90" s="201">
        <v>220</v>
      </c>
      <c r="Q90" s="201">
        <v>270</v>
      </c>
    </row>
    <row r="91" spans="2:17" x14ac:dyDescent="0.2">
      <c r="B91" s="202" t="s">
        <v>70</v>
      </c>
      <c r="C91" s="201"/>
      <c r="D91" s="201">
        <v>45</v>
      </c>
      <c r="E91" s="201">
        <v>45</v>
      </c>
      <c r="H91" s="202" t="s">
        <v>70</v>
      </c>
      <c r="I91" s="201"/>
      <c r="J91" s="201">
        <v>45</v>
      </c>
      <c r="K91" s="201">
        <v>45</v>
      </c>
      <c r="N91" s="202" t="s">
        <v>70</v>
      </c>
      <c r="O91" s="201"/>
      <c r="P91" s="201">
        <v>45</v>
      </c>
      <c r="Q91" s="201">
        <v>45</v>
      </c>
    </row>
    <row r="92" spans="2:17" x14ac:dyDescent="0.2">
      <c r="B92" s="202" t="s">
        <v>158</v>
      </c>
      <c r="C92" s="201"/>
      <c r="D92" s="201">
        <v>-30</v>
      </c>
      <c r="E92" s="201">
        <v>-45</v>
      </c>
      <c r="H92" s="202" t="s">
        <v>158</v>
      </c>
      <c r="I92" s="201"/>
      <c r="J92" s="201">
        <v>0</v>
      </c>
      <c r="K92" s="201">
        <v>-15</v>
      </c>
      <c r="N92" s="202" t="s">
        <v>158</v>
      </c>
      <c r="O92" s="201"/>
      <c r="P92" s="201">
        <v>-25</v>
      </c>
      <c r="Q92" s="201">
        <v>-40</v>
      </c>
    </row>
    <row r="93" spans="2:17" ht="18" customHeight="1" x14ac:dyDescent="0.2">
      <c r="B93" s="202" t="s">
        <v>169</v>
      </c>
      <c r="C93" s="201"/>
      <c r="D93" s="201">
        <v>89</v>
      </c>
      <c r="E93" s="201">
        <v>89</v>
      </c>
      <c r="H93" s="202" t="s">
        <v>169</v>
      </c>
      <c r="I93" s="201"/>
      <c r="J93" s="201">
        <v>89</v>
      </c>
      <c r="K93" s="201">
        <v>89</v>
      </c>
      <c r="N93" s="202" t="s">
        <v>169</v>
      </c>
      <c r="O93" s="201"/>
      <c r="P93" s="201">
        <v>39</v>
      </c>
      <c r="Q93" s="201">
        <v>39</v>
      </c>
    </row>
    <row r="94" spans="2:17" x14ac:dyDescent="0.2">
      <c r="B94" s="202" t="s">
        <v>170</v>
      </c>
      <c r="C94" s="201"/>
      <c r="D94" s="201">
        <v>0</v>
      </c>
      <c r="E94" s="201">
        <v>-30</v>
      </c>
      <c r="H94" s="202" t="s">
        <v>170</v>
      </c>
      <c r="I94" s="201"/>
      <c r="J94" s="201">
        <v>0</v>
      </c>
      <c r="K94" s="201">
        <v>-29.666666666666668</v>
      </c>
      <c r="N94" s="202" t="s">
        <v>170</v>
      </c>
      <c r="O94" s="201"/>
      <c r="P94" s="201">
        <v>0</v>
      </c>
      <c r="Q94" s="201">
        <v>-30</v>
      </c>
    </row>
    <row r="95" spans="2:17" x14ac:dyDescent="0.2">
      <c r="B95" s="202"/>
      <c r="C95" s="201" t="s">
        <v>166</v>
      </c>
      <c r="D95" s="201" t="s">
        <v>84</v>
      </c>
      <c r="E95" s="201" t="s">
        <v>85</v>
      </c>
      <c r="H95" s="202"/>
      <c r="I95" s="201" t="s">
        <v>166</v>
      </c>
      <c r="J95" s="201" t="s">
        <v>84</v>
      </c>
      <c r="K95" s="201" t="s">
        <v>85</v>
      </c>
      <c r="N95" s="202"/>
      <c r="O95" s="201" t="s">
        <v>166</v>
      </c>
      <c r="P95" s="201" t="s">
        <v>84</v>
      </c>
      <c r="Q95" s="201" t="s">
        <v>85</v>
      </c>
    </row>
    <row r="96" spans="2:17" x14ac:dyDescent="0.2">
      <c r="B96" s="202" t="s">
        <v>77</v>
      </c>
      <c r="C96" s="201">
        <v>90</v>
      </c>
      <c r="D96" s="201">
        <v>105</v>
      </c>
      <c r="E96" s="201">
        <v>105</v>
      </c>
      <c r="H96" s="202" t="s">
        <v>77</v>
      </c>
      <c r="I96" s="201">
        <v>0</v>
      </c>
      <c r="J96" s="201">
        <v>45</v>
      </c>
      <c r="K96" s="201">
        <v>75</v>
      </c>
      <c r="N96" s="202" t="s">
        <v>77</v>
      </c>
      <c r="O96" s="201">
        <v>75</v>
      </c>
      <c r="P96" s="201">
        <v>95</v>
      </c>
      <c r="Q96" s="201">
        <v>100</v>
      </c>
    </row>
    <row r="97" spans="2:18" x14ac:dyDescent="0.2">
      <c r="B97" s="202" t="s">
        <v>78</v>
      </c>
      <c r="C97" s="201">
        <v>0</v>
      </c>
      <c r="D97" s="201">
        <v>89</v>
      </c>
      <c r="E97" s="201">
        <v>148</v>
      </c>
      <c r="H97" s="202" t="s">
        <v>78</v>
      </c>
      <c r="I97" s="201">
        <v>0</v>
      </c>
      <c r="J97" s="201">
        <v>89</v>
      </c>
      <c r="K97" s="201">
        <v>148.33333333333334</v>
      </c>
      <c r="N97" s="202" t="s">
        <v>78</v>
      </c>
      <c r="O97" s="201">
        <v>0</v>
      </c>
      <c r="P97" s="201">
        <v>89</v>
      </c>
      <c r="Q97" s="201">
        <v>148</v>
      </c>
    </row>
    <row r="98" spans="2:18" x14ac:dyDescent="0.2">
      <c r="B98" s="202" t="s">
        <v>154</v>
      </c>
      <c r="C98" s="201">
        <v>50</v>
      </c>
      <c r="D98" s="201">
        <v>115</v>
      </c>
      <c r="E98" s="201">
        <v>230</v>
      </c>
      <c r="H98" s="202" t="s">
        <v>154</v>
      </c>
      <c r="I98" s="201">
        <v>50</v>
      </c>
      <c r="J98" s="201">
        <v>135</v>
      </c>
      <c r="K98" s="201">
        <v>270</v>
      </c>
      <c r="N98" s="202" t="s">
        <v>154</v>
      </c>
      <c r="O98" s="201">
        <v>0</v>
      </c>
      <c r="P98" s="201">
        <v>85</v>
      </c>
      <c r="Q98" s="201">
        <v>170</v>
      </c>
    </row>
    <row r="99" spans="2:18" x14ac:dyDescent="0.2">
      <c r="B99" s="202" t="s">
        <v>83</v>
      </c>
      <c r="C99" s="201">
        <v>140</v>
      </c>
      <c r="D99" s="201">
        <v>309</v>
      </c>
      <c r="E99" s="201">
        <v>483</v>
      </c>
      <c r="H99" s="202" t="s">
        <v>83</v>
      </c>
      <c r="I99" s="201">
        <v>50</v>
      </c>
      <c r="J99" s="201">
        <v>269</v>
      </c>
      <c r="K99" s="201">
        <v>493.33333333333337</v>
      </c>
      <c r="N99" s="202" t="s">
        <v>83</v>
      </c>
      <c r="O99" s="201">
        <v>125</v>
      </c>
      <c r="P99" s="201">
        <v>269</v>
      </c>
      <c r="Q99" s="201">
        <v>418</v>
      </c>
    </row>
    <row r="100" spans="2:18" x14ac:dyDescent="0.2">
      <c r="N100" s="18"/>
      <c r="O100" s="18"/>
      <c r="P100" s="18"/>
      <c r="Q100" s="18"/>
    </row>
    <row r="101" spans="2:18" ht="32.450000000000003" customHeight="1" x14ac:dyDescent="0.2">
      <c r="B101" s="250" t="s">
        <v>178</v>
      </c>
      <c r="C101" s="250"/>
      <c r="D101" s="250"/>
      <c r="E101" s="250"/>
      <c r="N101" s="250" t="s">
        <v>179</v>
      </c>
      <c r="O101" s="250"/>
      <c r="P101" s="250"/>
      <c r="Q101" s="250"/>
    </row>
    <row r="102" spans="2:18" ht="24.95" customHeight="1" x14ac:dyDescent="0.2">
      <c r="B102" s="250"/>
      <c r="C102" s="250"/>
      <c r="D102" s="250"/>
      <c r="E102" s="250"/>
      <c r="N102" s="250"/>
      <c r="O102" s="250"/>
      <c r="P102" s="250"/>
      <c r="Q102" s="250"/>
    </row>
    <row r="103" spans="2:18" x14ac:dyDescent="0.2">
      <c r="B103" s="201"/>
      <c r="C103" s="201"/>
      <c r="D103" s="201" t="s">
        <v>167</v>
      </c>
      <c r="E103" s="201" t="s">
        <v>168</v>
      </c>
      <c r="N103" s="201"/>
      <c r="O103" s="201"/>
      <c r="P103" s="201" t="s">
        <v>167</v>
      </c>
      <c r="Q103" s="201" t="s">
        <v>168</v>
      </c>
      <c r="R103" s="102"/>
    </row>
    <row r="104" spans="2:18" x14ac:dyDescent="0.2">
      <c r="B104" s="202" t="s">
        <v>76</v>
      </c>
      <c r="C104" s="201"/>
      <c r="D104" s="201">
        <v>243</v>
      </c>
      <c r="E104" s="201">
        <v>293</v>
      </c>
      <c r="N104" s="202" t="s">
        <v>76</v>
      </c>
      <c r="O104" s="201"/>
      <c r="P104" s="201">
        <v>270</v>
      </c>
      <c r="Q104" s="201">
        <v>320</v>
      </c>
    </row>
    <row r="105" spans="2:18" x14ac:dyDescent="0.2">
      <c r="B105" s="202" t="s">
        <v>70</v>
      </c>
      <c r="C105" s="201"/>
      <c r="D105" s="201">
        <v>88</v>
      </c>
      <c r="E105" s="201">
        <v>88</v>
      </c>
      <c r="N105" s="202" t="s">
        <v>70</v>
      </c>
      <c r="O105" s="201"/>
      <c r="P105" s="201">
        <v>95</v>
      </c>
      <c r="Q105" s="201">
        <v>95</v>
      </c>
    </row>
    <row r="106" spans="2:18" x14ac:dyDescent="0.2">
      <c r="B106" s="202" t="s">
        <v>158</v>
      </c>
      <c r="C106" s="201"/>
      <c r="D106" s="201">
        <v>-30</v>
      </c>
      <c r="E106" s="201">
        <v>-60</v>
      </c>
      <c r="N106" s="202" t="s">
        <v>158</v>
      </c>
      <c r="O106" s="201"/>
      <c r="P106" s="201">
        <v>-25</v>
      </c>
      <c r="Q106" s="201">
        <v>-53</v>
      </c>
    </row>
    <row r="107" spans="2:18" x14ac:dyDescent="0.2">
      <c r="B107" s="202" t="s">
        <v>169</v>
      </c>
      <c r="C107" s="201"/>
      <c r="D107" s="201">
        <v>46</v>
      </c>
      <c r="E107" s="201">
        <v>46</v>
      </c>
      <c r="N107" s="202" t="s">
        <v>169</v>
      </c>
      <c r="O107" s="201"/>
      <c r="P107" s="201">
        <v>39</v>
      </c>
      <c r="Q107" s="201">
        <v>39</v>
      </c>
    </row>
    <row r="108" spans="2:18" x14ac:dyDescent="0.2">
      <c r="B108" s="202" t="s">
        <v>170</v>
      </c>
      <c r="C108" s="201"/>
      <c r="D108" s="201">
        <v>0</v>
      </c>
      <c r="E108" s="201">
        <v>-15</v>
      </c>
      <c r="N108" s="202" t="s">
        <v>170</v>
      </c>
      <c r="O108" s="201"/>
      <c r="P108" s="201">
        <v>0</v>
      </c>
      <c r="Q108" s="201">
        <v>-17</v>
      </c>
    </row>
    <row r="109" spans="2:18" x14ac:dyDescent="0.2">
      <c r="B109" s="202"/>
      <c r="C109" s="201" t="s">
        <v>166</v>
      </c>
      <c r="D109" s="201" t="s">
        <v>84</v>
      </c>
      <c r="E109" s="201" t="s">
        <v>85</v>
      </c>
      <c r="N109" s="202"/>
      <c r="O109" s="201" t="s">
        <v>166</v>
      </c>
      <c r="P109" s="201" t="s">
        <v>84</v>
      </c>
      <c r="Q109" s="201" t="s">
        <v>85</v>
      </c>
    </row>
    <row r="110" spans="2:18" x14ac:dyDescent="0.2">
      <c r="B110" s="202" t="s">
        <v>77</v>
      </c>
      <c r="C110" s="201">
        <v>90</v>
      </c>
      <c r="D110" s="201">
        <v>148</v>
      </c>
      <c r="E110" s="201">
        <v>176</v>
      </c>
      <c r="N110" s="202" t="s">
        <v>77</v>
      </c>
      <c r="O110" s="201">
        <v>75</v>
      </c>
      <c r="P110" s="201">
        <v>145</v>
      </c>
      <c r="Q110" s="201">
        <v>187</v>
      </c>
    </row>
    <row r="111" spans="2:18" x14ac:dyDescent="0.2">
      <c r="B111" s="202" t="s">
        <v>78</v>
      </c>
      <c r="C111" s="201">
        <v>0</v>
      </c>
      <c r="D111" s="201">
        <v>46</v>
      </c>
      <c r="E111" s="201">
        <v>77</v>
      </c>
      <c r="N111" s="202" t="s">
        <v>78</v>
      </c>
      <c r="O111" s="201">
        <v>0</v>
      </c>
      <c r="P111" s="201">
        <v>39</v>
      </c>
      <c r="Q111" s="201">
        <v>61</v>
      </c>
    </row>
    <row r="112" spans="2:18" x14ac:dyDescent="0.2">
      <c r="B112" s="202" t="s">
        <v>154</v>
      </c>
      <c r="C112" s="201">
        <v>50</v>
      </c>
      <c r="D112" s="201">
        <v>115</v>
      </c>
      <c r="E112" s="201">
        <v>230</v>
      </c>
      <c r="N112" s="202" t="s">
        <v>154</v>
      </c>
      <c r="O112" s="201">
        <v>0</v>
      </c>
      <c r="P112" s="201">
        <v>85</v>
      </c>
      <c r="Q112" s="201">
        <v>170</v>
      </c>
    </row>
    <row r="113" spans="2:17" x14ac:dyDescent="0.2">
      <c r="B113" s="202" t="s">
        <v>83</v>
      </c>
      <c r="C113" s="201">
        <v>140</v>
      </c>
      <c r="D113" s="201">
        <v>309</v>
      </c>
      <c r="E113" s="201">
        <v>483</v>
      </c>
      <c r="N113" s="202" t="s">
        <v>83</v>
      </c>
      <c r="O113" s="201">
        <v>125</v>
      </c>
      <c r="P113" s="201">
        <v>269</v>
      </c>
      <c r="Q113" s="201">
        <v>418</v>
      </c>
    </row>
    <row r="115" spans="2:17" ht="32.450000000000003" customHeight="1" x14ac:dyDescent="0.2">
      <c r="B115" s="253" t="s">
        <v>186</v>
      </c>
      <c r="C115" s="253"/>
      <c r="D115" s="253"/>
      <c r="E115" s="253"/>
      <c r="N115" s="253" t="s">
        <v>191</v>
      </c>
      <c r="O115" s="253"/>
      <c r="P115" s="253"/>
      <c r="Q115" s="253"/>
    </row>
    <row r="116" spans="2:17" ht="32.450000000000003" customHeight="1" x14ac:dyDescent="0.2">
      <c r="B116" s="253"/>
      <c r="C116" s="253"/>
      <c r="D116" s="253"/>
      <c r="E116" s="253"/>
      <c r="N116" s="253"/>
      <c r="O116" s="253"/>
      <c r="P116" s="253"/>
      <c r="Q116" s="253"/>
    </row>
    <row r="117" spans="2:17" x14ac:dyDescent="0.2">
      <c r="B117" s="52"/>
      <c r="C117" s="52"/>
      <c r="D117" s="52" t="s">
        <v>167</v>
      </c>
      <c r="E117" s="52" t="s">
        <v>168</v>
      </c>
      <c r="N117" s="52"/>
      <c r="O117" s="52"/>
      <c r="P117" s="52" t="s">
        <v>167</v>
      </c>
      <c r="Q117" s="52" t="s">
        <v>168</v>
      </c>
    </row>
    <row r="118" spans="2:17" x14ac:dyDescent="0.2">
      <c r="B118" s="213" t="s">
        <v>76</v>
      </c>
      <c r="C118" s="52"/>
      <c r="D118" s="52">
        <v>246</v>
      </c>
      <c r="E118" s="52">
        <v>296</v>
      </c>
      <c r="N118" s="213" t="s">
        <v>76</v>
      </c>
      <c r="O118" s="52"/>
      <c r="P118" s="52">
        <v>259</v>
      </c>
      <c r="Q118" s="52">
        <v>309</v>
      </c>
    </row>
    <row r="119" spans="2:17" x14ac:dyDescent="0.2">
      <c r="B119" s="213" t="s">
        <v>70</v>
      </c>
      <c r="C119" s="52"/>
      <c r="D119" s="52">
        <v>91</v>
      </c>
      <c r="E119" s="52">
        <v>91</v>
      </c>
      <c r="N119" s="213" t="s">
        <v>70</v>
      </c>
      <c r="O119" s="52"/>
      <c r="P119" s="52">
        <v>84</v>
      </c>
      <c r="Q119" s="52">
        <v>84</v>
      </c>
    </row>
    <row r="120" spans="2:17" x14ac:dyDescent="0.2">
      <c r="B120" s="213" t="s">
        <v>158</v>
      </c>
      <c r="C120" s="52"/>
      <c r="D120" s="52">
        <v>-30</v>
      </c>
      <c r="E120" s="52">
        <v>-60</v>
      </c>
      <c r="N120" s="213" t="s">
        <v>158</v>
      </c>
      <c r="O120" s="52"/>
      <c r="P120" s="52">
        <v>-25</v>
      </c>
      <c r="Q120" s="52">
        <v>-53</v>
      </c>
    </row>
    <row r="121" spans="2:17" x14ac:dyDescent="0.2">
      <c r="B121" s="213" t="s">
        <v>169</v>
      </c>
      <c r="C121" s="52"/>
      <c r="D121" s="52">
        <v>43</v>
      </c>
      <c r="E121" s="52">
        <v>43</v>
      </c>
      <c r="N121" s="213" t="s">
        <v>169</v>
      </c>
      <c r="O121" s="52"/>
      <c r="P121" s="52">
        <v>0</v>
      </c>
      <c r="Q121" s="52">
        <v>0</v>
      </c>
    </row>
    <row r="122" spans="2:17" x14ac:dyDescent="0.2">
      <c r="B122" s="213" t="s">
        <v>170</v>
      </c>
      <c r="C122" s="52"/>
      <c r="D122" s="52">
        <v>0</v>
      </c>
      <c r="E122" s="52">
        <v>-15</v>
      </c>
      <c r="N122" s="213" t="s">
        <v>170</v>
      </c>
      <c r="O122" s="52"/>
      <c r="P122" s="52">
        <v>0</v>
      </c>
      <c r="Q122" s="52">
        <v>-17</v>
      </c>
    </row>
    <row r="123" spans="2:17" x14ac:dyDescent="0.2">
      <c r="B123" s="213"/>
      <c r="C123" s="52" t="s">
        <v>166</v>
      </c>
      <c r="D123" s="52" t="s">
        <v>84</v>
      </c>
      <c r="E123" s="52" t="s">
        <v>85</v>
      </c>
      <c r="N123" s="213"/>
      <c r="O123" s="52" t="s">
        <v>166</v>
      </c>
      <c r="P123" s="52" t="s">
        <v>84</v>
      </c>
      <c r="Q123" s="52" t="s">
        <v>85</v>
      </c>
    </row>
    <row r="124" spans="2:17" x14ac:dyDescent="0.2">
      <c r="B124" s="213" t="s">
        <v>77</v>
      </c>
      <c r="C124" s="52">
        <v>90</v>
      </c>
      <c r="D124" s="52">
        <v>151</v>
      </c>
      <c r="E124" s="52">
        <v>182</v>
      </c>
      <c r="N124" s="213" t="s">
        <v>77</v>
      </c>
      <c r="O124" s="52">
        <v>75</v>
      </c>
      <c r="P124" s="52">
        <v>134</v>
      </c>
      <c r="Q124" s="52">
        <v>165</v>
      </c>
    </row>
    <row r="125" spans="2:17" x14ac:dyDescent="0.2">
      <c r="B125" s="213" t="s">
        <v>78</v>
      </c>
      <c r="C125" s="52">
        <v>0</v>
      </c>
      <c r="D125" s="52">
        <v>43</v>
      </c>
      <c r="E125" s="52">
        <v>71</v>
      </c>
      <c r="N125" s="213" t="s">
        <v>78</v>
      </c>
      <c r="O125" s="52">
        <v>0</v>
      </c>
      <c r="P125" s="52">
        <v>50</v>
      </c>
      <c r="Q125" s="52">
        <v>83</v>
      </c>
    </row>
    <row r="126" spans="2:17" x14ac:dyDescent="0.2">
      <c r="B126" s="213" t="s">
        <v>154</v>
      </c>
      <c r="C126" s="52">
        <v>50</v>
      </c>
      <c r="D126" s="52">
        <v>115</v>
      </c>
      <c r="E126" s="52">
        <v>230</v>
      </c>
      <c r="N126" s="213" t="s">
        <v>154</v>
      </c>
      <c r="O126" s="52">
        <v>0</v>
      </c>
      <c r="P126" s="52">
        <v>85</v>
      </c>
      <c r="Q126" s="52">
        <v>170</v>
      </c>
    </row>
    <row r="127" spans="2:17" x14ac:dyDescent="0.2">
      <c r="B127" s="213" t="s">
        <v>83</v>
      </c>
      <c r="C127" s="52">
        <v>140</v>
      </c>
      <c r="D127" s="52">
        <v>309</v>
      </c>
      <c r="E127" s="52">
        <v>483</v>
      </c>
      <c r="N127" s="213" t="s">
        <v>83</v>
      </c>
      <c r="O127" s="52">
        <v>125</v>
      </c>
      <c r="P127" s="52">
        <v>269</v>
      </c>
      <c r="Q127" s="52">
        <v>418</v>
      </c>
    </row>
    <row r="129" spans="8:8" x14ac:dyDescent="0.2">
      <c r="H129" s="180" t="s">
        <v>173</v>
      </c>
    </row>
  </sheetData>
  <mergeCells count="26">
    <mergeCell ref="N115:Q116"/>
    <mergeCell ref="B115:E116"/>
    <mergeCell ref="B45:E46"/>
    <mergeCell ref="B47:E48"/>
    <mergeCell ref="N17:Q18"/>
    <mergeCell ref="N45:Q46"/>
    <mergeCell ref="B17:E18"/>
    <mergeCell ref="B101:E102"/>
    <mergeCell ref="B31:E32"/>
    <mergeCell ref="N73:Q74"/>
    <mergeCell ref="N59:Q60"/>
    <mergeCell ref="N31:Q32"/>
    <mergeCell ref="N101:Q102"/>
    <mergeCell ref="N87:Q88"/>
    <mergeCell ref="B2:E2"/>
    <mergeCell ref="N2:Q2"/>
    <mergeCell ref="H87:K88"/>
    <mergeCell ref="B59:E60"/>
    <mergeCell ref="B73:E74"/>
    <mergeCell ref="B87:E88"/>
    <mergeCell ref="B4:E4"/>
    <mergeCell ref="H4:K4"/>
    <mergeCell ref="H73:K74"/>
    <mergeCell ref="H17:K18"/>
    <mergeCell ref="H2:K2"/>
    <mergeCell ref="N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PVDV holdings</vt:lpstr>
      <vt:lpstr>JML &amp; CO</vt:lpstr>
      <vt:lpstr>JZB Pty. Ltd.</vt:lpstr>
      <vt:lpstr>Sheet2</vt:lpstr>
      <vt:lpstr>New Summary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John</dc:creator>
  <cp:lastModifiedBy>Phyo Ba Kyu</cp:lastModifiedBy>
  <dcterms:created xsi:type="dcterms:W3CDTF">2020-09-08T09:06:26Z</dcterms:created>
  <dcterms:modified xsi:type="dcterms:W3CDTF">2021-03-26T13:50:00Z</dcterms:modified>
</cp:coreProperties>
</file>