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8580" tabRatio="564" activeTab="0"/>
  </bookViews>
  <sheets>
    <sheet name="exercise questions" sheetId="1" r:id="rId1"/>
    <sheet name="entry exit" sheetId="2" r:id="rId2"/>
    <sheet name="entry exit 2" sheetId="3" r:id="rId3"/>
    <sheet name="type of work" sheetId="4" r:id="rId4"/>
    <sheet name="labour input" sheetId="5" r:id="rId5"/>
    <sheet name="returns to labour" sheetId="6" r:id="rId6"/>
    <sheet name="returns to labour 2" sheetId="7" r:id="rId7"/>
  </sheets>
  <definedNames>
    <definedName name="_xlnm.Print_Area" localSheetId="1">'entry exit'!$A$4:$E$13</definedName>
    <definedName name="_xlnm.Print_Area" localSheetId="2">'entry exit 2'!$A$1:$M$20</definedName>
    <definedName name="_xlnm.Print_Area" localSheetId="4">'labour input'!$A$75:$H$115</definedName>
    <definedName name="_xlnm.Print_Area" localSheetId="5">'returns to labour'!$A$4:$I$44</definedName>
    <definedName name="_xlnm.Print_Area" localSheetId="3">'type of work'!$A$133:$J$704</definedName>
    <definedName name="_xlnm.Print_Titles" localSheetId="3">'type of work'!$135:$135</definedName>
  </definedNames>
  <calcPr fullCalcOnLoad="1"/>
</workbook>
</file>

<file path=xl/sharedStrings.xml><?xml version="1.0" encoding="utf-8"?>
<sst xmlns="http://schemas.openxmlformats.org/spreadsheetml/2006/main" count="1656" uniqueCount="1300">
  <si>
    <t>Employed population by sex and detailed occupational groups, India 1981 (population census)</t>
  </si>
  <si>
    <t>HUNTERS AND RELATED WORKERS</t>
  </si>
  <si>
    <t>FORESTRY WORKERS</t>
  </si>
  <si>
    <t>% women in each occupational group</t>
  </si>
  <si>
    <t>Occupational distribution of men</t>
  </si>
  <si>
    <t>Occupational distribution of women</t>
  </si>
  <si>
    <t>¦Mi/M - Fi/F¦</t>
  </si>
  <si>
    <t>ID</t>
  </si>
  <si>
    <t>Sweden</t>
  </si>
  <si>
    <t>Finland</t>
  </si>
  <si>
    <t>Norway</t>
  </si>
  <si>
    <t>USA</t>
  </si>
  <si>
    <t>France</t>
  </si>
  <si>
    <t>Labour force/ population 16-64 years old * 100</t>
  </si>
  <si>
    <t>Persons at work/population 16-64 years old * 100</t>
  </si>
  <si>
    <t>Men</t>
  </si>
  <si>
    <t>Women</t>
  </si>
  <si>
    <t>Indicators on participation in the labour market, 1989</t>
  </si>
  <si>
    <t>00</t>
  </si>
  <si>
    <t>000</t>
  </si>
  <si>
    <t>001</t>
  </si>
  <si>
    <t>002</t>
  </si>
  <si>
    <t>003</t>
  </si>
  <si>
    <t>009</t>
  </si>
  <si>
    <t>01</t>
  </si>
  <si>
    <t>010</t>
  </si>
  <si>
    <t>019</t>
  </si>
  <si>
    <t>02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</si>
  <si>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</si>
  <si>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</si>
  <si>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</si>
  <si>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</si>
  <si>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</si>
  <si>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</si>
  <si>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</si>
  <si>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</si>
  <si>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</si>
  <si>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</si>
  <si>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</t>
  </si>
  <si>
    <t>030</t>
  </si>
  <si>
    <t>031</t>
  </si>
  <si>
    <t>032</t>
  </si>
  <si>
    <t>033</t>
  </si>
  <si>
    <t>034</t>
  </si>
  <si>
    <t>035</t>
  </si>
  <si>
    <t>036</t>
  </si>
  <si>
    <t>037</t>
  </si>
  <si>
    <t>039</t>
  </si>
  <si>
    <t>04</t>
  </si>
  <si>
    <t>040</t>
  </si>
  <si>
    <t>041</t>
  </si>
  <si>
    <t>042</t>
  </si>
  <si>
    <t>043</t>
  </si>
  <si>
    <t>044</t>
  </si>
  <si>
    <t>05</t>
  </si>
  <si>
    <t>050</t>
  </si>
  <si>
    <t>051</t>
  </si>
  <si>
    <t>052</t>
  </si>
  <si>
    <t>053</t>
  </si>
  <si>
    <t>059</t>
  </si>
  <si>
    <t>06</t>
  </si>
  <si>
    <t>060</t>
  </si>
  <si>
    <t>069</t>
  </si>
  <si>
    <t>07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</si>
  <si>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</si>
  <si>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</si>
  <si>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</si>
  <si>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</si>
  <si>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</si>
  <si>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</si>
  <si>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</si>
  <si>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</si>
  <si>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</si>
  <si>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</si>
  <si>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</si>
  <si>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</si>
  <si>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</si>
  <si>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</si>
  <si>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</si>
  <si>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</si>
  <si>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</si>
  <si>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</si>
  <si>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</si>
  <si>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</si>
  <si>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</si>
  <si>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</t>
  </si>
  <si>
    <t>099</t>
  </si>
  <si>
    <t>10</t>
  </si>
  <si>
    <t>100</t>
  </si>
  <si>
    <t>101</t>
  </si>
  <si>
    <t>102</t>
  </si>
  <si>
    <t>103</t>
  </si>
  <si>
    <t>104</t>
  </si>
  <si>
    <t>11</t>
  </si>
  <si>
    <t>110</t>
  </si>
  <si>
    <t>111</t>
  </si>
  <si>
    <t>119</t>
  </si>
  <si>
    <t>12</t>
  </si>
  <si>
    <t>120</t>
  </si>
  <si>
    <t>121</t>
  </si>
  <si>
    <t>129</t>
  </si>
  <si>
    <t>13</t>
  </si>
  <si>
    <t>130</t>
  </si>
  <si>
    <t>131</t>
  </si>
  <si>
    <t>132</t>
  </si>
  <si>
    <t>133</t>
  </si>
  <si>
    <t>134</t>
  </si>
  <si>
    <t>135</t>
  </si>
  <si>
    <t>136</t>
  </si>
  <si>
    <t>137</t>
  </si>
  <si>
    <t>139</t>
  </si>
  <si>
    <t>14</t>
  </si>
  <si>
    <t>140</t>
  </si>
  <si>
    <t>141</t>
  </si>
  <si>
    <t>142</t>
  </si>
  <si>
    <t>149</t>
  </si>
  <si>
    <t>15</t>
  </si>
  <si>
    <t>150</t>
  </si>
  <si>
    <t>151</t>
  </si>
  <si>
    <t>152</t>
  </si>
  <si>
    <t>153</t>
  </si>
  <si>
    <t>154</t>
  </si>
  <si>
    <t>155</t>
  </si>
  <si>
    <t>156</t>
  </si>
  <si>
    <t>159</t>
  </si>
  <si>
    <t>16</t>
  </si>
  <si>
    <t>160</t>
  </si>
  <si>
    <t>17</t>
  </si>
  <si>
    <t>170</t>
  </si>
  <si>
    <t>171</t>
  </si>
  <si>
    <t>172</t>
  </si>
  <si>
    <t>173</t>
  </si>
  <si>
    <t>179</t>
  </si>
  <si>
    <t>18</t>
  </si>
  <si>
    <t>180</t>
  </si>
  <si>
    <t>181</t>
  </si>
  <si>
    <t>182</t>
  </si>
  <si>
    <t>183</t>
  </si>
  <si>
    <t>184</t>
  </si>
  <si>
    <t>189</t>
  </si>
  <si>
    <t>19</t>
  </si>
  <si>
    <t>190</t>
  </si>
  <si>
    <t>191</t>
  </si>
  <si>
    <t>192</t>
  </si>
  <si>
    <t>193</t>
  </si>
  <si>
    <t>199</t>
  </si>
  <si>
    <t>2</t>
  </si>
  <si>
    <t>20</t>
  </si>
  <si>
    <t>200</t>
  </si>
  <si>
    <t>201</t>
  </si>
  <si>
    <t>202</t>
  </si>
  <si>
    <t>209</t>
  </si>
  <si>
    <t>21</t>
  </si>
  <si>
    <t>210</t>
  </si>
  <si>
    <t>211</t>
  </si>
  <si>
    <t>212</t>
  </si>
  <si>
    <t>213</t>
  </si>
  <si>
    <t>219</t>
  </si>
  <si>
    <t>22</t>
  </si>
  <si>
    <t>220</t>
  </si>
  <si>
    <t>221</t>
  </si>
  <si>
    <t>23</t>
  </si>
  <si>
    <t>230</t>
  </si>
  <si>
    <t>231</t>
  </si>
  <si>
    <t>239</t>
  </si>
  <si>
    <t>24</t>
  </si>
  <si>
    <t>240</t>
  </si>
  <si>
    <t>241</t>
  </si>
  <si>
    <t>242</t>
  </si>
  <si>
    <t>243</t>
  </si>
  <si>
    <t>249</t>
  </si>
  <si>
    <t>25</t>
  </si>
  <si>
    <t>250</t>
  </si>
  <si>
    <t>251</t>
  </si>
  <si>
    <t>252</t>
  </si>
  <si>
    <t>259</t>
  </si>
  <si>
    <t>26</t>
  </si>
  <si>
    <t>260</t>
  </si>
  <si>
    <t>261</t>
  </si>
  <si>
    <t>269</t>
  </si>
  <si>
    <t>29</t>
  </si>
  <si>
    <t>299</t>
  </si>
  <si>
    <t>3</t>
  </si>
  <si>
    <t>30</t>
  </si>
  <si>
    <t>300</t>
  </si>
  <si>
    <t>301</t>
  </si>
  <si>
    <t>302</t>
  </si>
  <si>
    <t>309</t>
  </si>
  <si>
    <t>31</t>
  </si>
  <si>
    <t>310</t>
  </si>
  <si>
    <t>32</t>
  </si>
  <si>
    <t>322</t>
  </si>
  <si>
    <t>323</t>
  </si>
  <si>
    <t>329</t>
  </si>
  <si>
    <t>33</t>
  </si>
  <si>
    <t>330</t>
  </si>
  <si>
    <t>331</t>
  </si>
  <si>
    <t>339</t>
  </si>
  <si>
    <t>34</t>
  </si>
  <si>
    <t>340</t>
  </si>
  <si>
    <t>341</t>
  </si>
  <si>
    <t>349</t>
  </si>
  <si>
    <t>35</t>
  </si>
  <si>
    <t>350</t>
  </si>
  <si>
    <t>351</t>
  </si>
  <si>
    <t>352</t>
  </si>
  <si>
    <t>353</t>
  </si>
  <si>
    <t>355</t>
  </si>
  <si>
    <t>354</t>
  </si>
  <si>
    <t>356</t>
  </si>
  <si>
    <t>357</t>
  </si>
  <si>
    <t>358</t>
  </si>
  <si>
    <t>359</t>
  </si>
  <si>
    <t>36</t>
  </si>
  <si>
    <t>360</t>
  </si>
  <si>
    <t>361</t>
  </si>
  <si>
    <t>369</t>
  </si>
  <si>
    <t>37</t>
  </si>
  <si>
    <t>370</t>
  </si>
  <si>
    <t>371</t>
  </si>
  <si>
    <t>379</t>
  </si>
  <si>
    <t>38</t>
  </si>
  <si>
    <t>380</t>
  </si>
  <si>
    <t>381</t>
  </si>
  <si>
    <t>389</t>
  </si>
  <si>
    <t>39</t>
  </si>
  <si>
    <t>390</t>
  </si>
  <si>
    <t>391</t>
  </si>
  <si>
    <t>392</t>
  </si>
  <si>
    <t>4</t>
  </si>
  <si>
    <t>40</t>
  </si>
  <si>
    <t>400</t>
  </si>
  <si>
    <t>401</t>
  </si>
  <si>
    <t>409</t>
  </si>
  <si>
    <t>41</t>
  </si>
  <si>
    <t>410</t>
  </si>
  <si>
    <t>411</t>
  </si>
  <si>
    <t>412</t>
  </si>
  <si>
    <t>419</t>
  </si>
  <si>
    <t>42</t>
  </si>
  <si>
    <t>420</t>
  </si>
  <si>
    <t>421</t>
  </si>
  <si>
    <t>429</t>
  </si>
  <si>
    <t>43</t>
  </si>
  <si>
    <t>430</t>
  </si>
  <si>
    <t>431</t>
  </si>
  <si>
    <t>439</t>
  </si>
  <si>
    <t>44</t>
  </si>
  <si>
    <t>440</t>
  </si>
  <si>
    <t>441</t>
  </si>
  <si>
    <t>442</t>
  </si>
  <si>
    <t>443</t>
  </si>
  <si>
    <t>444</t>
  </si>
  <si>
    <t>445</t>
  </si>
  <si>
    <t>449</t>
  </si>
  <si>
    <t>45</t>
  </si>
  <si>
    <t>450</t>
  </si>
  <si>
    <t>451</t>
  </si>
  <si>
    <t>459</t>
  </si>
  <si>
    <t>49</t>
  </si>
  <si>
    <t>499</t>
  </si>
  <si>
    <t>5</t>
  </si>
  <si>
    <t>50</t>
  </si>
  <si>
    <t>51</t>
  </si>
  <si>
    <t>510</t>
  </si>
  <si>
    <t>52</t>
  </si>
  <si>
    <t>520</t>
  </si>
  <si>
    <t>521</t>
  </si>
  <si>
    <t>522</t>
  </si>
  <si>
    <t>529</t>
  </si>
  <si>
    <t>53</t>
  </si>
  <si>
    <t>530</t>
  </si>
  <si>
    <t>531</t>
  </si>
  <si>
    <t>539</t>
  </si>
  <si>
    <t>54</t>
  </si>
  <si>
    <t>540</t>
  </si>
  <si>
    <t>541</t>
  </si>
  <si>
    <t>542</t>
  </si>
  <si>
    <t>549</t>
  </si>
  <si>
    <t>55</t>
  </si>
  <si>
    <t>550</t>
  </si>
  <si>
    <t>551</t>
  </si>
  <si>
    <t>559</t>
  </si>
  <si>
    <t>56</t>
  </si>
  <si>
    <t>57</t>
  </si>
  <si>
    <t>560</t>
  </si>
  <si>
    <t>570</t>
  </si>
  <si>
    <t>571</t>
  </si>
  <si>
    <t>572</t>
  </si>
  <si>
    <t>573</t>
  </si>
  <si>
    <t>574</t>
  </si>
  <si>
    <t>579</t>
  </si>
  <si>
    <t>59</t>
  </si>
  <si>
    <t>590</t>
  </si>
  <si>
    <t>591</t>
  </si>
  <si>
    <t>6</t>
  </si>
  <si>
    <t>60</t>
  </si>
  <si>
    <t>600</t>
  </si>
  <si>
    <t>601</t>
  </si>
  <si>
    <t>602</t>
  </si>
  <si>
    <t>603</t>
  </si>
  <si>
    <t>604</t>
  </si>
  <si>
    <t>605</t>
  </si>
  <si>
    <t>609</t>
  </si>
  <si>
    <t>61</t>
  </si>
  <si>
    <t>610</t>
  </si>
  <si>
    <t>611</t>
  </si>
  <si>
    <t>619</t>
  </si>
  <si>
    <t>62</t>
  </si>
  <si>
    <t>620</t>
  </si>
  <si>
    <t>621</t>
  </si>
  <si>
    <t>622</t>
  </si>
  <si>
    <t>623</t>
  </si>
  <si>
    <t>624</t>
  </si>
  <si>
    <t>625</t>
  </si>
  <si>
    <t>629</t>
  </si>
  <si>
    <t>63</t>
  </si>
  <si>
    <t>630</t>
  </si>
  <si>
    <t>64</t>
  </si>
  <si>
    <t>640</t>
  </si>
  <si>
    <t>641</t>
  </si>
  <si>
    <t>649</t>
  </si>
  <si>
    <t>65</t>
  </si>
  <si>
    <t>650</t>
  </si>
  <si>
    <t>651</t>
  </si>
  <si>
    <t>652</t>
  </si>
  <si>
    <t>659</t>
  </si>
  <si>
    <t>66</t>
  </si>
  <si>
    <t>660</t>
  </si>
  <si>
    <t>661</t>
  </si>
  <si>
    <t>662</t>
  </si>
  <si>
    <t>67</t>
  </si>
  <si>
    <t>670</t>
  </si>
  <si>
    <t>671</t>
  </si>
  <si>
    <t>679</t>
  </si>
  <si>
    <t>68</t>
  </si>
  <si>
    <t>680</t>
  </si>
  <si>
    <t>681</t>
  </si>
  <si>
    <t>682</t>
  </si>
  <si>
    <t>689</t>
  </si>
  <si>
    <t>7-8-9</t>
  </si>
  <si>
    <t>71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</si>
  <si>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</si>
  <si>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</si>
  <si>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</si>
  <si>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</si>
  <si>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</si>
  <si>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</si>
  <si>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</si>
  <si>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</si>
  <si>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</si>
  <si>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</si>
  <si>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</t>
  </si>
  <si>
    <t>720</t>
  </si>
  <si>
    <t>721</t>
  </si>
  <si>
    <t>723</t>
  </si>
  <si>
    <t>724</t>
  </si>
  <si>
    <t>725</t>
  </si>
  <si>
    <t>726</t>
  </si>
  <si>
    <t>727</t>
  </si>
  <si>
    <t>728</t>
  </si>
  <si>
    <t>729</t>
  </si>
  <si>
    <t>73</t>
  </si>
  <si>
    <t>730</t>
  </si>
  <si>
    <t>731</t>
  </si>
  <si>
    <t>732</t>
  </si>
  <si>
    <t>733</t>
  </si>
  <si>
    <t>734</t>
  </si>
  <si>
    <t>739</t>
  </si>
  <si>
    <t>74</t>
  </si>
  <si>
    <t>742</t>
  </si>
  <si>
    <t>743</t>
  </si>
  <si>
    <t>744</t>
  </si>
  <si>
    <t>745</t>
  </si>
  <si>
    <t>749</t>
  </si>
  <si>
    <t>75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</si>
  <si>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</si>
  <si>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</si>
  <si>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</si>
  <si>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</si>
  <si>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</si>
  <si>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</si>
  <si>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</si>
  <si>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</si>
  <si>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</si>
  <si>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</si>
  <si>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</t>
  </si>
  <si>
    <t>760</t>
  </si>
  <si>
    <t>761</t>
  </si>
  <si>
    <t>762</t>
  </si>
  <si>
    <t>769</t>
  </si>
  <si>
    <t>77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</si>
  <si>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</si>
  <si>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</si>
  <si>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</si>
  <si>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</si>
  <si>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</si>
  <si>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</si>
  <si>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</si>
  <si>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</si>
  <si>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</si>
  <si>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</si>
  <si>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</t>
  </si>
  <si>
    <t>780</t>
  </si>
  <si>
    <t>781</t>
  </si>
  <si>
    <t>782</t>
  </si>
  <si>
    <t>783</t>
  </si>
  <si>
    <t>784</t>
  </si>
  <si>
    <t>789</t>
  </si>
  <si>
    <t>79</t>
  </si>
  <si>
    <t>790</t>
  </si>
  <si>
    <t>791</t>
  </si>
  <si>
    <t>792</t>
  </si>
  <si>
    <t>793</t>
  </si>
  <si>
    <t>794</t>
  </si>
  <si>
    <t>795</t>
  </si>
  <si>
    <t>796</t>
  </si>
  <si>
    <t>799</t>
  </si>
  <si>
    <t>80</t>
  </si>
  <si>
    <t>800</t>
  </si>
  <si>
    <t>801</t>
  </si>
  <si>
    <t>802</t>
  </si>
  <si>
    <t>803</t>
  </si>
  <si>
    <t>809</t>
  </si>
  <si>
    <t>81</t>
  </si>
  <si>
    <t>810</t>
  </si>
  <si>
    <t>811</t>
  </si>
  <si>
    <t>812</t>
  </si>
  <si>
    <t>813</t>
  </si>
  <si>
    <t>814</t>
  </si>
  <si>
    <t>815</t>
  </si>
  <si>
    <t>816</t>
  </si>
  <si>
    <t>819</t>
  </si>
  <si>
    <t>872</t>
  </si>
  <si>
    <t>820</t>
  </si>
  <si>
    <t>821</t>
  </si>
  <si>
    <t>829</t>
  </si>
  <si>
    <t>83</t>
  </si>
  <si>
    <t>830</t>
  </si>
  <si>
    <t>831</t>
  </si>
  <si>
    <t>832</t>
  </si>
  <si>
    <t>833</t>
  </si>
  <si>
    <t>834</t>
  </si>
  <si>
    <t>835</t>
  </si>
  <si>
    <t>836</t>
  </si>
  <si>
    <t>839</t>
  </si>
  <si>
    <t>84</t>
  </si>
  <si>
    <t>840</t>
  </si>
  <si>
    <t>841</t>
  </si>
  <si>
    <t>842</t>
  </si>
  <si>
    <t>843</t>
  </si>
  <si>
    <t>844</t>
  </si>
  <si>
    <t>845</t>
  </si>
  <si>
    <t>849</t>
  </si>
  <si>
    <t>85</t>
  </si>
  <si>
    <t>850</t>
  </si>
  <si>
    <t>851</t>
  </si>
  <si>
    <t>852</t>
  </si>
  <si>
    <t>853</t>
  </si>
  <si>
    <t>854</t>
  </si>
  <si>
    <t>855</t>
  </si>
  <si>
    <t>856</t>
  </si>
  <si>
    <t>857</t>
  </si>
  <si>
    <t>859</t>
  </si>
  <si>
    <t>86</t>
  </si>
  <si>
    <t>860</t>
  </si>
  <si>
    <t>861</t>
  </si>
  <si>
    <t>862</t>
  </si>
  <si>
    <t>869</t>
  </si>
  <si>
    <t>87</t>
  </si>
  <si>
    <t>870</t>
  </si>
  <si>
    <t>871</t>
  </si>
  <si>
    <t>873</t>
  </si>
  <si>
    <t>874</t>
  </si>
  <si>
    <t>879</t>
  </si>
  <si>
    <t>88</t>
  </si>
  <si>
    <t>880</t>
  </si>
  <si>
    <t>881</t>
  </si>
  <si>
    <t>882</t>
  </si>
  <si>
    <t>89</t>
  </si>
  <si>
    <t>890</t>
  </si>
  <si>
    <t>891</t>
  </si>
  <si>
    <t>892</t>
  </si>
  <si>
    <t>893</t>
  </si>
  <si>
    <t>894</t>
  </si>
  <si>
    <t>895</t>
  </si>
  <si>
    <t>899</t>
  </si>
  <si>
    <t>90</t>
  </si>
  <si>
    <t>900</t>
  </si>
  <si>
    <t>901</t>
  </si>
  <si>
    <t>902</t>
  </si>
  <si>
    <t>903</t>
  </si>
  <si>
    <t>909</t>
  </si>
  <si>
    <t>91</t>
  </si>
  <si>
    <t>910</t>
  </si>
  <si>
    <t>911</t>
  </si>
  <si>
    <t>919</t>
  </si>
  <si>
    <t>92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</si>
  <si>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</si>
  <si>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</si>
  <si>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</si>
  <si>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</si>
  <si>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</si>
  <si>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</si>
  <si>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</si>
  <si>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</si>
  <si>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</si>
  <si>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</si>
  <si>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</t>
  </si>
  <si>
    <t>930</t>
  </si>
  <si>
    <t>931</t>
  </si>
  <si>
    <t>932</t>
  </si>
  <si>
    <t>939</t>
  </si>
  <si>
    <t>94</t>
  </si>
  <si>
    <t>940</t>
  </si>
  <si>
    <t>941</t>
  </si>
  <si>
    <t>942</t>
  </si>
  <si>
    <t>943</t>
  </si>
  <si>
    <t>949</t>
  </si>
  <si>
    <t>95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</si>
  <si>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</si>
  <si>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</si>
  <si>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</si>
  <si>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</si>
  <si>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</si>
  <si>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</si>
  <si>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</si>
  <si>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</si>
  <si>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</si>
  <si>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</si>
  <si>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</t>
  </si>
  <si>
    <t>960</t>
  </si>
  <si>
    <t>961</t>
  </si>
  <si>
    <t>962</t>
  </si>
  <si>
    <t>963</t>
  </si>
  <si>
    <t>969</t>
  </si>
  <si>
    <t>97</t>
  </si>
  <si>
    <t>970</t>
  </si>
  <si>
    <t>971</t>
  </si>
  <si>
    <t>972</t>
  </si>
  <si>
    <t>973</t>
  </si>
  <si>
    <t>974</t>
  </si>
  <si>
    <t>975</t>
  </si>
  <si>
    <t>976</t>
  </si>
  <si>
    <t>979</t>
  </si>
  <si>
    <t>98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</si>
  <si>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</si>
  <si>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</si>
  <si>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</si>
  <si>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</si>
  <si>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</si>
  <si>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</si>
  <si>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</si>
  <si>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</si>
  <si>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</si>
  <si>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</si>
  <si>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</t>
  </si>
  <si>
    <t>X</t>
  </si>
  <si>
    <t>XI</t>
  </si>
  <si>
    <t>X10</t>
  </si>
  <si>
    <t>X9</t>
  </si>
  <si>
    <t>X99</t>
  </si>
  <si>
    <t>0-1</t>
  </si>
  <si>
    <t>PROFESSIONAL, TECHNICAL AND RELATED WORKERS</t>
  </si>
  <si>
    <t>PHYSICAL SCIENTISTS</t>
  </si>
  <si>
    <t>Physicist</t>
  </si>
  <si>
    <t>Chemists (Excluding Pharmaceutical Chemists)</t>
  </si>
  <si>
    <t>Geologists and Geophysicists</t>
  </si>
  <si>
    <t>Metereologists</t>
  </si>
  <si>
    <t>Physical Scientists, n.e.c.</t>
  </si>
  <si>
    <t>PHYSICAL SCIENCE TECHNICIANS</t>
  </si>
  <si>
    <t>Physical Science Technicians</t>
  </si>
  <si>
    <t>Physical Science Technicians, n.e.c.</t>
  </si>
  <si>
    <t>ARCHITECTS, ENGINEERS, TECHNOLOGISTS &amp; SURVEYORS</t>
  </si>
  <si>
    <t>Architects and Town Planners</t>
  </si>
  <si>
    <t>Civil Engineers</t>
  </si>
  <si>
    <t>Electrical and Electronic Engineers</t>
  </si>
  <si>
    <t>Mechanical Engineers</t>
  </si>
  <si>
    <t xml:space="preserve"> Chemical Engineers</t>
  </si>
  <si>
    <t>Metallurgists</t>
  </si>
  <si>
    <t>Mining Engineers</t>
  </si>
  <si>
    <t>Industrial Engineers</t>
  </si>
  <si>
    <t>Surveyors</t>
  </si>
  <si>
    <t>Architects, Engineers, Technologists and Surveyors, n.e.c.</t>
  </si>
  <si>
    <t>ENGINEERING TECHNICIANS</t>
  </si>
  <si>
    <t>Draughtsmen</t>
  </si>
  <si>
    <t xml:space="preserve">Civil Engineering Overseers and Technicians </t>
  </si>
  <si>
    <t>Electrical and Electronic Engineers Overseers and Technicians</t>
  </si>
  <si>
    <t>Mechanical Engineering Overseers and Technicians</t>
  </si>
  <si>
    <t>Chemical Engineering Technicians</t>
  </si>
  <si>
    <t>Mining Technicians</t>
  </si>
  <si>
    <t>Survey Technicians</t>
  </si>
  <si>
    <t>Engineering Technicians, n.e.c.</t>
  </si>
  <si>
    <t>AIRCRAFT AND SHIPS OFFICERS</t>
  </si>
  <si>
    <t>Aircraft Pilots</t>
  </si>
  <si>
    <t>Flight Engineers</t>
  </si>
  <si>
    <t>Ships, Deck Officers, &amp; Pilots</t>
  </si>
  <si>
    <t>Ships, Engineers</t>
  </si>
  <si>
    <t>LIFE SCIENTISTS</t>
  </si>
  <si>
    <t>Biologists, Zoologists &amp; Related Scientists</t>
  </si>
  <si>
    <t>Bacteriologists, Pharmacologists &amp; Related Scientists</t>
  </si>
  <si>
    <t>Silviculturists</t>
  </si>
  <si>
    <t>Agronomists &amp; Agricultural Scientists</t>
  </si>
  <si>
    <t>Life Scientists, n.e.c.</t>
  </si>
  <si>
    <t>LIFE SCIENCE TECHNICIANS</t>
  </si>
  <si>
    <t>Life Science Technicians</t>
  </si>
  <si>
    <t>Life Science Technicians, n.e.c.</t>
  </si>
  <si>
    <t>PHYSICIANS &amp; SURGEONS, (ALLOPATHIC, DENTAL &amp; VETERINARY SURGEONS)</t>
  </si>
  <si>
    <t>Physicians &amp; Surgeons, Allopathic</t>
  </si>
  <si>
    <t>Physicians &amp; Surgeons, Homeopathic</t>
  </si>
  <si>
    <t>Physicians &amp; Surgeons, Ayurvedic</t>
  </si>
  <si>
    <t>Dental Surgeons</t>
  </si>
  <si>
    <t>Pharmacists</t>
  </si>
  <si>
    <t>Dieticians &amp; Nutritionists</t>
  </si>
  <si>
    <t>Public Health Physicians</t>
  </si>
  <si>
    <t>Physicians &amp; Surgeons, n.e.c.</t>
  </si>
  <si>
    <t>NURSING &amp; OTHER MEDICAL AND HEALTH TECHNICIANS</t>
  </si>
  <si>
    <t>Vaccinators, inoculators, Medical Assistants</t>
  </si>
  <si>
    <t>Dental Assistants</t>
  </si>
  <si>
    <t>Veterinary Assistants</t>
  </si>
  <si>
    <t>Pharmaceutical Assistants</t>
  </si>
  <si>
    <t>Nurses</t>
  </si>
  <si>
    <t>Midwives &amp; Health Visitors</t>
  </si>
  <si>
    <t>X-Ray Technicians</t>
  </si>
  <si>
    <t>Optometrists &amp; Opticians</t>
  </si>
  <si>
    <t>Nursing, Sanitary and Other Medical &amp; Health Technicians, n.e.c.</t>
  </si>
  <si>
    <t>SCIENTIFIC, MEDICAL AND TECHNICAL PERSONS, OTHER</t>
  </si>
  <si>
    <t>MATHEMATICIANS, STATISTICIANS AND RELATED WORKERS</t>
  </si>
  <si>
    <t>Statisticians</t>
  </si>
  <si>
    <t>Actuaries</t>
  </si>
  <si>
    <t>System Analysts and Programmers</t>
  </si>
  <si>
    <t>ECONOMISTS AND RELATED WORKERS</t>
  </si>
  <si>
    <t>Economists</t>
  </si>
  <si>
    <t>Economic Investigators &amp; Related Workers</t>
  </si>
  <si>
    <t>Economists &amp; Related Workers, n.e.c.</t>
  </si>
  <si>
    <t>Accountants &amp; Auditors</t>
  </si>
  <si>
    <t>Cost &amp; Works Accountants</t>
  </si>
  <si>
    <t>Accountants, Auditors &amp; Related Workers, n.e.c.</t>
  </si>
  <si>
    <t>SOCIAL SCIENTISTS AND RELATED WORKERS</t>
  </si>
  <si>
    <t>Sociologists &amp; Anthropologists</t>
  </si>
  <si>
    <t>Geographers</t>
  </si>
  <si>
    <t>Psychologists</t>
  </si>
  <si>
    <t>Librarians, Archivists &amp; Curators</t>
  </si>
  <si>
    <t>Philologists, Translators &amp; Interpreters</t>
  </si>
  <si>
    <t>Labour, Social Welfare &amp; Political Workers</t>
  </si>
  <si>
    <t>Social Scientists and Related Workers, n.e.c.</t>
  </si>
  <si>
    <t>JURISTS</t>
  </si>
  <si>
    <t>Lawyers</t>
  </si>
  <si>
    <t>Judges and Magistrates</t>
  </si>
  <si>
    <t>Law Assistant</t>
  </si>
  <si>
    <t>Jurists, (including petition writers), n.e.c.</t>
  </si>
  <si>
    <t>TEACHERS</t>
  </si>
  <si>
    <t>Teachers, University and Colleges</t>
  </si>
  <si>
    <t>Teachers, Middle School</t>
  </si>
  <si>
    <t>Teachers, Primary</t>
  </si>
  <si>
    <t>Teachers, Pre-Primary</t>
  </si>
  <si>
    <t>Teachers, Special Education</t>
  </si>
  <si>
    <t>Teachers, Craft</t>
  </si>
  <si>
    <t>Teachers, n.e.c.</t>
  </si>
  <si>
    <t>POETS, AUTHORS, JOURNALISTS AND RELATED WORKERS</t>
  </si>
  <si>
    <t>Poets, Authors &amp; Critics</t>
  </si>
  <si>
    <t>SCULPTORS, PAINTERS, PHOTOGRAPHERS &amp; RELATED CREATIVE ARTISTS</t>
  </si>
  <si>
    <t>Sculptors, Painters &amp; Related Artists</t>
  </si>
  <si>
    <t>Commercial Artists, Interior Decorators &amp; Designers</t>
  </si>
  <si>
    <t>Movie Camera Operators</t>
  </si>
  <si>
    <t>Photographers, other</t>
  </si>
  <si>
    <t>COMPOSERS AND PERFORMING ARTISTS</t>
  </si>
  <si>
    <t>Composers, Musicians and Singers</t>
  </si>
  <si>
    <t xml:space="preserve"> Actors</t>
  </si>
  <si>
    <t>Stage &amp; Film Directors &amp; Producers (Performing Arts)</t>
  </si>
  <si>
    <t>Circus Performers</t>
  </si>
  <si>
    <t>Composers &amp; Performing Artists, n.e.c.</t>
  </si>
  <si>
    <t>PROFESSIONAL WORKERS, N.E.C.</t>
  </si>
  <si>
    <t>Ordained Religious Workers</t>
  </si>
  <si>
    <t xml:space="preserve"> Astrologers, Palmists &amp; Related Workers</t>
  </si>
  <si>
    <t xml:space="preserve"> Athletes, Sportsmen and Related Workers</t>
  </si>
  <si>
    <t>Professional Workers, n.e.c.</t>
  </si>
  <si>
    <t>ADMINISTRATIVE, EXECUTIVE AND MANAGERIAL WORKERS</t>
  </si>
  <si>
    <t>ELECTED AND LEGISLATIVE OFFICIALS</t>
  </si>
  <si>
    <t>Elected Officials, Union Govt.</t>
  </si>
  <si>
    <t>Elected Officials, State Govt.</t>
  </si>
  <si>
    <t>Elected Officials, Local Bodies</t>
  </si>
  <si>
    <t>Elected Officials, n.e.c.</t>
  </si>
  <si>
    <t>Administrative &amp; Executive Officials, Union Govt.</t>
  </si>
  <si>
    <t>Administrative &amp; Executive Officials, State Govt.</t>
  </si>
  <si>
    <t>Administrative &amp; Executive Officials, Local Bodies</t>
  </si>
  <si>
    <t>Administrative &amp; Executive Officials, Govt. and Local Bodies, n.e.c.</t>
  </si>
  <si>
    <t>WORKING PROPRIETORS, DIRECTORS &amp; MANAGERS, WHOLESALE &amp; RETAIL TRADE</t>
  </si>
  <si>
    <t>Working Proprietors, Directors &amp; Managers, Wholesale Trade</t>
  </si>
  <si>
    <t>DIRECTORS AND MANAGERS, FINANCIAL INSTITUTIONS</t>
  </si>
  <si>
    <t>Directors &amp; Managers, Bank</t>
  </si>
  <si>
    <t>Directors &amp; Managers Insurance</t>
  </si>
  <si>
    <t>Directors &amp; Managers, Financial Institutions, n.e.c.</t>
  </si>
  <si>
    <t>WORKING PROPRIETORS, DIRECTORS &amp; MANAGERS, MINING, CONSTRUCTION, MANUFACTURING &amp; RELATED CONCERNS</t>
  </si>
  <si>
    <t>Working Proprietors, Directors &amp; Managers, Mining, Quarrying and Well Drilling</t>
  </si>
  <si>
    <t>Working Proprietors, Directors &amp; Managers, Construction</t>
  </si>
  <si>
    <t>Working Proprietors, Directors &amp; Managers, Electricity, Gas and Water</t>
  </si>
  <si>
    <t>Working Proprietors, Directors &amp; Managers &amp; Related Executives, Transport</t>
  </si>
  <si>
    <t>Directors, Managers &amp; Related Executive, Communication</t>
  </si>
  <si>
    <t>Working Proprietors, Directors, Managers &amp; Related Executives, Transport, Storage &amp; Communication, n.e.c.</t>
  </si>
  <si>
    <t>WORKING PROPRIETORS, DIRECTORS &amp; MANAGERS, OTHER SERVICES</t>
  </si>
  <si>
    <t>Working Proprietors, Directors &amp; Managers, Lodging &amp; Catering Services</t>
  </si>
  <si>
    <t>Working Proprietors, Directors &amp; Managers, Recreation and Entertainment</t>
  </si>
  <si>
    <t>Working Proprietors, Directors &amp; Managers &amp; Related Executives, Other Services</t>
  </si>
  <si>
    <t>ADMINISTRATIVE, EXECUTIVE &amp; MANAGERIAL WORKERS, N.E.C.</t>
  </si>
  <si>
    <t>Administrative, Executive &amp; Managerial Workers, n.e.c.</t>
  </si>
  <si>
    <t>CLERICAL AND RELATED WORKERS</t>
  </si>
  <si>
    <t>CLERICAL AND OTHER SUPERVISORS</t>
  </si>
  <si>
    <t>Clerical Supervisors (Office), Superintendents, Head Clerks &amp; Section Heads</t>
  </si>
  <si>
    <t>Other Supervisors (Inspectors, etc.)</t>
  </si>
  <si>
    <t>Ministerial and Office Assistants</t>
  </si>
  <si>
    <t>Clerical and Other Supervision, n.e.c.</t>
  </si>
  <si>
    <t>VILLAGE OFFICIALS</t>
  </si>
  <si>
    <t>Village Officials</t>
  </si>
  <si>
    <t>STENOGRAPHERS, TYPISTS AND CARD AND TAPE PUNCHING OPERATORS</t>
  </si>
  <si>
    <t xml:space="preserve"> Teletypists (Teleprinter Operators)</t>
  </si>
  <si>
    <t>Card and Tape Punching Machine Operators</t>
  </si>
  <si>
    <t>Stenographers, Typists and Card and Tape Punching Operators, n.e.c.</t>
  </si>
  <si>
    <t>BOOK-KEEPERS, CASHIERS AND RELATED WORKERS</t>
  </si>
  <si>
    <t>Book-Keeping &amp; Calculating Machine Operators</t>
  </si>
  <si>
    <t>Automatic Data Processing Machine Operators</t>
  </si>
  <si>
    <t>Computing Machine Operators, n.e.c.</t>
  </si>
  <si>
    <t>CLERICAL AND RELATED WORKERS, N.E.C.</t>
  </si>
  <si>
    <t xml:space="preserve">Clerks, General </t>
  </si>
  <si>
    <t>Store-Keepers &amp; Related Workers</t>
  </si>
  <si>
    <t>Receptionists</t>
  </si>
  <si>
    <t>Library Clerks</t>
  </si>
  <si>
    <t>Time Keepers</t>
  </si>
  <si>
    <t>Coders</t>
  </si>
  <si>
    <t>Ticket Sellers</t>
  </si>
  <si>
    <t>Book-Keepers &amp; Accounts Clerks</t>
  </si>
  <si>
    <t>Cashiers</t>
  </si>
  <si>
    <t>Book-Keepers, Cashiers &amp; Related Workers, n.e.c.</t>
  </si>
  <si>
    <t>COMPUTING MACHINE OPERATORS</t>
  </si>
  <si>
    <t>Clerical and Related Workers (including Proof Readers &amp; Copy Holders), n.e.c.</t>
  </si>
  <si>
    <t>TRANSPORT &amp; COMMUNICATION SUPERVISORS</t>
  </si>
  <si>
    <t>Station Master &amp; Station Superintendent, Transport</t>
  </si>
  <si>
    <t>Post Masters, Telegraph Masters &amp; Other Supervisors</t>
  </si>
  <si>
    <t>Transport &amp; Communication Supervisors, n.e.c.</t>
  </si>
  <si>
    <t>TRANSPORT CONDUCTORS AND GUARDS</t>
  </si>
  <si>
    <t>Conductors, Transport</t>
  </si>
  <si>
    <t>Transport Conductors &amp; Guards, n.e.c.</t>
  </si>
  <si>
    <t>MAIL DISTRIBUTORS AND RELATED WORKERS</t>
  </si>
  <si>
    <t>Postmen</t>
  </si>
  <si>
    <t>Messengers &amp; Despatch Riders</t>
  </si>
  <si>
    <t>Mail Distributors &amp; Related Workers, n.e.c.</t>
  </si>
  <si>
    <t>TELEPHONE AND TELEGRAPH OPERATORS</t>
  </si>
  <si>
    <t>Telephone Operators</t>
  </si>
  <si>
    <t>Telegraphists &amp; Signallers</t>
  </si>
  <si>
    <t>Radio Communication &amp; Wireless Operators</t>
  </si>
  <si>
    <t>SALES WORKERS</t>
  </si>
  <si>
    <t>MERCHANTS AND SHOP KEEPERS, WHOLESALE AND RETAIL TRADE</t>
  </si>
  <si>
    <t>Merchants and Shop Keepers, Wholesale Trade</t>
  </si>
  <si>
    <t>Merchants and Shop Keepers, Retail Trade</t>
  </si>
  <si>
    <t>Merchants and Shop Keepers, Wholesale and Retail Trade, n.e.c.</t>
  </si>
  <si>
    <t>MANUFACTURERS AGENTS</t>
  </si>
  <si>
    <t>Sales Supervisors</t>
  </si>
  <si>
    <t>Purchasing Agents</t>
  </si>
  <si>
    <t>Selling Agents</t>
  </si>
  <si>
    <t>Manufacturers Agents, n.e.c.</t>
  </si>
  <si>
    <t>TECHNICAL SALESMEN AND COMMERCIAL TRAVELLERS</t>
  </si>
  <si>
    <t>Technical Salesmen and Service Advisors</t>
  </si>
  <si>
    <t>Commercial Travellers</t>
  </si>
  <si>
    <t>Technical Salesmen and Commercial Travellers, n.e.c.</t>
  </si>
  <si>
    <t>SALESMEN, SHOP ASSISTANTS AND RELATED WORKERS</t>
  </si>
  <si>
    <t>Salesmen, Shop Assistants and Demonstrators</t>
  </si>
  <si>
    <t>Street Vendors, Canvassers and News Vendors</t>
  </si>
  <si>
    <t>INSURANCE, REAL ESTATE, SECURITIES AND BUSINESS SERVICE SALESMEN &amp; AUCTIONEERS</t>
  </si>
  <si>
    <t>Agents &amp; Salesmen, Insurance</t>
  </si>
  <si>
    <t>Agents, Brokers &amp; Salesmen, Real Estate</t>
  </si>
  <si>
    <t>Agents, Brokers, Securities and Shares</t>
  </si>
  <si>
    <t>Agents, Brokers and Salesmen, Advertising &amp; Other Business Services</t>
  </si>
  <si>
    <t>Auctioneers</t>
  </si>
  <si>
    <t>Valuers and Appraisers</t>
  </si>
  <si>
    <t>Insurance, Real Estate, Securities &amp; Business Service/Salesmen and Auctioneers, n.e.c.</t>
  </si>
  <si>
    <t>MONEY LENDERS &amp; PAWN BROKERS</t>
  </si>
  <si>
    <t>Money Lenders (Including indigenous Bankers)</t>
  </si>
  <si>
    <t>Pawn Brokers</t>
  </si>
  <si>
    <t>Money Lender &amp; Pawn Brokers, n.e.c.</t>
  </si>
  <si>
    <t>SALES WORKERS, N.E.C.</t>
  </si>
  <si>
    <t>Sales Workers, n.e.c.</t>
  </si>
  <si>
    <t>SERVICE WORKERS</t>
  </si>
  <si>
    <t>HOTEL AND RESTAURANT KEEPERS</t>
  </si>
  <si>
    <t>House Keepers, Matrons and Stewards</t>
  </si>
  <si>
    <t>Cooks and Cook-Bearers</t>
  </si>
  <si>
    <t>Butlers, Bearers &amp; Waiters</t>
  </si>
  <si>
    <t>Bartenders &amp; Related Workers</t>
  </si>
  <si>
    <t>MAIDS AND RELATED HOUSE KEEPING SERVICE WORKERS, N.E.C.</t>
  </si>
  <si>
    <t>Ayaha, Nurse, Maids</t>
  </si>
  <si>
    <t>Domestic Servants</t>
  </si>
  <si>
    <t>Maids and Related House Keeping Service Workers, n.e.c.</t>
  </si>
  <si>
    <t>BUILDING  CARETAKERS, SWEEPERS, CLEANERS &amp; RELATED WORKERS</t>
  </si>
  <si>
    <t>Building Caretakers</t>
  </si>
  <si>
    <t>Sweepers, Cleaners &amp; Related Workers</t>
  </si>
  <si>
    <t>Watermen</t>
  </si>
  <si>
    <t>Building Caretakers, Sweepers, Cleaners and Related Workers, n.e.c.</t>
  </si>
  <si>
    <t>LAUNDERERS, DRY-CLEANERS AND PRESSERS, N.E.C.</t>
  </si>
  <si>
    <t>Dry-Cleaners and Pressers</t>
  </si>
  <si>
    <t>Launders, Dry-Cleaners and Pressers, n.e.c.</t>
  </si>
  <si>
    <t>HAIR DRESSERS, BARBERS, BEAUTICIANS AND RELATED WORKERS</t>
  </si>
  <si>
    <t>Hair Dressers, Barbers, Beauticians &amp; Related Workers</t>
  </si>
  <si>
    <t>PROTECTIVE SERVICE WORKERS</t>
  </si>
  <si>
    <t>Fire Fighters</t>
  </si>
  <si>
    <t>Protection Force, Home Guards and Security Workers</t>
  </si>
  <si>
    <t>Watchmen, Chowkidars &amp; Gate Keepers</t>
  </si>
  <si>
    <t>Protective Service Workers, n.e.c.</t>
  </si>
  <si>
    <t>SERVICE WORKERS, N.E.C.</t>
  </si>
  <si>
    <t>Guides</t>
  </si>
  <si>
    <t xml:space="preserve">Policemen and Detectives </t>
  </si>
  <si>
    <t>Customs Examiners, Patrollers and Related Workers</t>
  </si>
  <si>
    <t>FARMERS, FISHERMEN, HUNTERS, LOGGERS AND RELATED WORKERS</t>
  </si>
  <si>
    <t>FARM PLANTATION, DAIRY AND OTHER MANAGERS AND SUPERVISORS</t>
  </si>
  <si>
    <t>Farm Managers &amp; Supervisors, Crop Production</t>
  </si>
  <si>
    <t>Managers, Plantation</t>
  </si>
  <si>
    <t>Farm Managers, Horticulture</t>
  </si>
  <si>
    <t>Farm Managers, Livestock Farm</t>
  </si>
  <si>
    <t>Farm Managers, Dairy Farm</t>
  </si>
  <si>
    <t>Farm Managers, Poultry Farm</t>
  </si>
  <si>
    <t>Farm Managers &amp; Supervisors, n.e.c.</t>
  </si>
  <si>
    <t>CULTIVATORS</t>
  </si>
  <si>
    <t>Cultivators (Owners)</t>
  </si>
  <si>
    <t>Cultivators (Tenants)</t>
  </si>
  <si>
    <t>Cultivators, n.e.c.</t>
  </si>
  <si>
    <t>FARMERS, OTHER THAN CULTIVATORS</t>
  </si>
  <si>
    <t>Planters</t>
  </si>
  <si>
    <t>Livestock Farmers</t>
  </si>
  <si>
    <t>Dairy Farmers</t>
  </si>
  <si>
    <t>Poultry Farmers</t>
  </si>
  <si>
    <t>Insect Rearers</t>
  </si>
  <si>
    <t>Orchard, Vineyard &amp; Related Workers</t>
  </si>
  <si>
    <t>Farmers, Other than Cultivators, n.e.c.</t>
  </si>
  <si>
    <t>AGRICULTURAL LABOURERS</t>
  </si>
  <si>
    <t>Agricultural Labourers</t>
  </si>
  <si>
    <t>PLANTATION LABOURERS &amp; RELATED WORKERS</t>
  </si>
  <si>
    <t>Plantation Labourers</t>
  </si>
  <si>
    <t>Trappers (Palm, Rubber Trees, etc.)</t>
  </si>
  <si>
    <t>Plantation Labourers &amp; Related Workers, n.e.c.</t>
  </si>
  <si>
    <t>OTHER FARM WORKERS</t>
  </si>
  <si>
    <t>Farm Machinery Operators</t>
  </si>
  <si>
    <t>Farm Workers, Animal, Birds and Insect Rearing</t>
  </si>
  <si>
    <t>Gardeners &amp; Nursery Workers</t>
  </si>
  <si>
    <t>Foresters &amp; Related Workers</t>
  </si>
  <si>
    <t>Harvesters &amp; Gatherers of Forest Products (including Lac except Logs)</t>
  </si>
  <si>
    <t>Log Fellers &amp; Wood Cutters</t>
  </si>
  <si>
    <t>hunters and related workers</t>
  </si>
  <si>
    <t>Trappers</t>
  </si>
  <si>
    <t>Hunters and Related Workers, n.e.c.</t>
  </si>
  <si>
    <t>FISHERMEN AND RELATED WORKERS</t>
  </si>
  <si>
    <t>Fishermen, Deep Sea</t>
  </si>
  <si>
    <t>Fishermen, Inland &amp; Coastal Waters</t>
  </si>
  <si>
    <t>Conch &amp; Shell Gatherers, Sponge &amp; Pearl Divers</t>
  </si>
  <si>
    <t>Fishermen &amp; Related Workers, n.e.c.</t>
  </si>
  <si>
    <t>MINERS, QUARRYMEN, WELL DRILLERS &amp; RELATED WORKERS</t>
  </si>
  <si>
    <t>Supervisors &amp; Foremen, Mining, Quarrying, Well Drilling &amp; Related Activities</t>
  </si>
  <si>
    <t>Miners</t>
  </si>
  <si>
    <t>Quarrymen</t>
  </si>
  <si>
    <t>Drillers, Miners &amp; Quarriers</t>
  </si>
  <si>
    <t>Shot Firers</t>
  </si>
  <si>
    <t>Miners &amp; Quarrymen, Other</t>
  </si>
  <si>
    <t>Well Drillers, Petroleum and Gas</t>
  </si>
  <si>
    <t>Well Drillers, Other than Petroleum and Gas</t>
  </si>
  <si>
    <t>Mineral Treaters</t>
  </si>
  <si>
    <t>Miners, Quarrymen and related Workers, n.e.c.</t>
  </si>
  <si>
    <t>METAL PROCESSORS</t>
  </si>
  <si>
    <t>Supervisors &amp; Foremen, Metal Smelting, Converting and refining</t>
  </si>
  <si>
    <t>Metal Rolling Mill Workers</t>
  </si>
  <si>
    <t>Metal Melters &amp; Reheaters</t>
  </si>
  <si>
    <t>Metal Casters</t>
  </si>
  <si>
    <t>Metal Moulders &amp; Core-Makers</t>
  </si>
  <si>
    <t>Metal Drawers &amp; Case Hardeners</t>
  </si>
  <si>
    <t xml:space="preserve"> Metal Processors, n.e.c.</t>
  </si>
  <si>
    <t>722</t>
  </si>
  <si>
    <t>WOOD PREPARATION WORKERS AND PAPER MAKERS</t>
  </si>
  <si>
    <t>Supervisors &amp; Foremen, Wood Preparation and Paper Making</t>
  </si>
  <si>
    <t>Wood Treaters</t>
  </si>
  <si>
    <t>Sawyers, Plywood Makers &amp; Related Wood Processing Workers</t>
  </si>
  <si>
    <t>Paper Pulp Preparers</t>
  </si>
  <si>
    <t>Paper Makers</t>
  </si>
  <si>
    <t>Wood Preparation and Paper Making Workers, n.e.c.</t>
  </si>
  <si>
    <t>CHEMICAL PROCESSORS AND RELATED WORKERS</t>
  </si>
  <si>
    <t>Supervisors &amp; Foremen Chemical, Processing &amp; Related Activities</t>
  </si>
  <si>
    <t>741</t>
  </si>
  <si>
    <t>740</t>
  </si>
  <si>
    <t>Crushers, Grinders &amp; Mixers</t>
  </si>
  <si>
    <t>Cookers, Roasters &amp; Related Heat Treaters</t>
  </si>
  <si>
    <t>Filter &amp; Separator Operator Still &amp; Reactor Operators</t>
  </si>
  <si>
    <t>Still &amp; Reactor Operators</t>
  </si>
  <si>
    <t>Petroleum Refining Workers</t>
  </si>
  <si>
    <t>Chemical Processors &amp; Related Workers, n.e.c.</t>
  </si>
  <si>
    <t>SPINNERS, WEAVERS, KNITTERS, DYERS AND RELATED WORKERS</t>
  </si>
  <si>
    <t>Supervisors &amp; Foremen, Spinning, Weaving, Knitting, Dyeing &amp; Related Processes</t>
  </si>
  <si>
    <t>Fibre Preparers</t>
  </si>
  <si>
    <t>Spinners and Winders</t>
  </si>
  <si>
    <t>Warpers and Sizers</t>
  </si>
  <si>
    <t>Weaving &amp; Knitting Machine Setters &amp; Pattern Card Preparers</t>
  </si>
  <si>
    <t>Weavers &amp; Related Workers</t>
  </si>
  <si>
    <t>Carpet Makers &amp; Finishers</t>
  </si>
  <si>
    <t>Knitters</t>
  </si>
  <si>
    <t>Bleachers, Dyers &amp; Textile Printers and Finishers</t>
  </si>
  <si>
    <t>Spinners, Weavers, Knitters, Dyers &amp; Related Workers, n.e.c.</t>
  </si>
  <si>
    <t>TANNERS, FELLMONGERS AND PELT DRESSERS</t>
  </si>
  <si>
    <t>Tanners &amp; Fellmongers</t>
  </si>
  <si>
    <t>Pelt Dressers</t>
  </si>
  <si>
    <t>Tanners, Fellmongers and Pelt Dressers, n.e.c.</t>
  </si>
  <si>
    <t>FOOD AND BEVERAGE PROCESSORS</t>
  </si>
  <si>
    <t>Supervisors and Foremen, Food &amp; Beverage Processing</t>
  </si>
  <si>
    <t>Grain Millers, Parchers &amp; Related Workers</t>
  </si>
  <si>
    <t>Crushers &amp; Pressers, Oil Seeds</t>
  </si>
  <si>
    <t xml:space="preserve"> Butchers &amp; Meat Preparers</t>
  </si>
  <si>
    <t>Food Preserves &amp; Canners</t>
  </si>
  <si>
    <t>Dairy Product Processors</t>
  </si>
  <si>
    <t>Tea, Coffee &amp; Cocoa Preparers</t>
  </si>
  <si>
    <t>Khandsari, Sugar &amp; Gur Makers</t>
  </si>
  <si>
    <t>Bakers, Confectioners, Candy &amp; Sweet Meat Makers &amp; Other Food Processors</t>
  </si>
  <si>
    <t>Brewers &amp; Aerated Water &amp; Beverage Makers</t>
  </si>
  <si>
    <t>TOBACCO PREPARERS &amp; TOBACCO PRODUCT MAKERS</t>
  </si>
  <si>
    <t xml:space="preserve">Supervisors &amp; Foremen Tobacco &amp; Tobacco Product Making </t>
  </si>
  <si>
    <t>Cigar Makers</t>
  </si>
  <si>
    <t>Cigarette Makers</t>
  </si>
  <si>
    <t>Bidi Makers</t>
  </si>
  <si>
    <t>TAILOR, DRESS MAKERS, SEWERS, UPHOLSTERERS &amp; RELATED WORKERS</t>
  </si>
  <si>
    <t>Supervisors &amp; Foremen, Tailoring, Dress Making, Sewing &amp; Upholstery Work</t>
  </si>
  <si>
    <t>Tailors and Dress Makers</t>
  </si>
  <si>
    <t>Fur Tailors &amp; Related Workers</t>
  </si>
  <si>
    <t>Milliners, Hat &amp; Cap Makers</t>
  </si>
  <si>
    <t>Sewers &amp; Embroiderers</t>
  </si>
  <si>
    <t>Upholsters &amp; Related Workers</t>
  </si>
  <si>
    <t>Tailors, Dress Makers, Sewers, Uphosters &amp; Related Workers, n.e.c.</t>
  </si>
  <si>
    <t>SHOEMAKERS &amp; LEATHER GOODS MAKERS</t>
  </si>
  <si>
    <t>Supervisors &amp; Foremen, Shoe and Leather Goods Making</t>
  </si>
  <si>
    <t>Shoemakers &amp; Shoe Repairers</t>
  </si>
  <si>
    <t>Shoe Cutters, Lasters, Sewers and Related Workers</t>
  </si>
  <si>
    <t>Harness and Saddle Makers</t>
  </si>
  <si>
    <t>Supervisors Y Foremen, Carpentry, Cabinet Making &amp; Related Wood Working Processes</t>
  </si>
  <si>
    <t>Carpenters</t>
  </si>
  <si>
    <t>Cabinet Makers</t>
  </si>
  <si>
    <t>Wood Working Machine Operators</t>
  </si>
  <si>
    <t>Cart Builders &amp; Wheel Wright</t>
  </si>
  <si>
    <t>Coach &amp; Body Builders</t>
  </si>
  <si>
    <t>Shipwrights &amp; Boat Builders</t>
  </si>
  <si>
    <t>Carpenters, Cabinet Makers &amp; Related Workers, n.e.c.</t>
  </si>
  <si>
    <t>STONE CUTTERS AND CARVERS</t>
  </si>
  <si>
    <t>Supervisors &amp; Foremen Stone Cutting &amp; Carving</t>
  </si>
  <si>
    <t>Stone Cutters &amp; Carvers</t>
  </si>
  <si>
    <t>Stone Cutters and Carvers n.e.c.</t>
  </si>
  <si>
    <t>BLACKSMITHS, TOOL MAKERS AND MACHINE TOOL OPERATORS</t>
  </si>
  <si>
    <t>Tool Makers &amp; Metal Pattern Makers</t>
  </si>
  <si>
    <t>Metal Markers</t>
  </si>
  <si>
    <t>Machine Tool Setters</t>
  </si>
  <si>
    <t>Machine Tool Operators</t>
  </si>
  <si>
    <t>Metal Grinders, Polishers &amp; Tool Sharpeners</t>
  </si>
  <si>
    <t>Blacksmiths Tool Makers &amp; .......</t>
  </si>
  <si>
    <t>MACHINERY FITTERS, MACHINE ASSEMBLERS AND PRECISION INSTRUMENT MAKERS (Except electrical)</t>
  </si>
  <si>
    <t>Supervisors &amp; Foremen, Machinery Fitting, Assembling, Repairing &amp; Precision Instrument Making (Except Electrical)</t>
  </si>
  <si>
    <t>Watch, Clock &amp; Precision Instrument Makers (Except Electrical)</t>
  </si>
  <si>
    <t>Machinery Fitters &amp; Machine Assemblers</t>
  </si>
  <si>
    <t>Motor Vehicle Mechanics</t>
  </si>
  <si>
    <t>Aircraft Engine Mechanics</t>
  </si>
  <si>
    <t>Mechanics, Repairmen, Other</t>
  </si>
  <si>
    <t>Machinery Fitters, Machine Assemblers &amp; Precision Instrument Makers (Except Electrical), n.e.c.</t>
  </si>
  <si>
    <t>Supervisors &amp; Foremen Electrical &amp; Electronic Equipment Fitting, Assembling, Installing and Repairing</t>
  </si>
  <si>
    <t>Electricians, Electrical Fitters &amp; Related Workers</t>
  </si>
  <si>
    <t>Electronic Fitters</t>
  </si>
  <si>
    <t>Electrical &amp; Electronic Equipment Assemblers</t>
  </si>
  <si>
    <t>Radio &amp; Television Mechanics and Repairmen</t>
  </si>
  <si>
    <t>Telephone &amp; Telegraph Installers &amp; Repairmen</t>
  </si>
  <si>
    <t>Electric Linemen &amp; Cable Jointers</t>
  </si>
  <si>
    <t>Electrical Fitters &amp; Related Electrical and Electronic Workers, n.e.c.</t>
  </si>
  <si>
    <t>Supervisor, Broadcasting, Audio-Visual Projection and Sound Equipment Operations</t>
  </si>
  <si>
    <t>Radio Broadcasting Television Operators</t>
  </si>
  <si>
    <t>Broadcasting Station and Sound Equipment Operators and Cinema Projectionists, n.e.c.</t>
  </si>
  <si>
    <t>PLUMBERS, WELDERS, SHEET METAL &amp; STRUCTURAL METAL PREPARERS AND ERECTOR</t>
  </si>
  <si>
    <t>Supervisor &amp; Foremen, Plumbing, Welding, Structural &amp; Sheet Metal Working</t>
  </si>
  <si>
    <t>Plumbers &amp; Pipe Fitters</t>
  </si>
  <si>
    <t>Welders and Flame Cutters</t>
  </si>
  <si>
    <t>Sheet Metal Workers</t>
  </si>
  <si>
    <t>Metal Plate &amp; Structural Metal Workers</t>
  </si>
  <si>
    <t>JEWELLERY &amp; PRECIOUS METAL WORKERS AND METAL ENGRAVERS (EXCEPT PRINTING)</t>
  </si>
  <si>
    <t>Supervisors, Jewellery &amp; Precious Metal Working</t>
  </si>
  <si>
    <t>Jewellers, Goldsmiths &amp; Silversmiths</t>
  </si>
  <si>
    <t>Jewellery Engravers</t>
  </si>
  <si>
    <t>GLASS FORMERS, POTTERS &amp; RELATED WORKERS</t>
  </si>
  <si>
    <t>Supervisors &amp; Foremen Glass Forming, Pottery &amp; Related Activities</t>
  </si>
  <si>
    <t>Glass Formers, Cutters, Grinders &amp; Finishers</t>
  </si>
  <si>
    <t>Potters &amp; Related Clay &amp; Abrasive Formers</t>
  </si>
  <si>
    <t>Glass Engravers &amp; Etchers</t>
  </si>
  <si>
    <t>Grass &amp; Ceramics Painters and Decorators</t>
  </si>
  <si>
    <t>Glass Formers, Potters and Related Workers, n.e.c.</t>
  </si>
  <si>
    <t>RUBBER AND PLASTIC PRODUCT MAKERS</t>
  </si>
  <si>
    <t>Plastics Product Makers</t>
  </si>
  <si>
    <t>Rubber Product Makers (Except Tyre Makers &amp; Vulcanisers)</t>
  </si>
  <si>
    <t>Rubber and Plastics Product Makers, n.e.c.</t>
  </si>
  <si>
    <t>PAPER &amp; PAPER BOARD PRODUCTS MAKERS</t>
  </si>
  <si>
    <t>Supervisors &amp; Foremen Paper &amp; Paper Board Product Making</t>
  </si>
  <si>
    <t>Paper &amp; Paper Board Product Makers</t>
  </si>
  <si>
    <t>Paper and Paper Board Products Makers, n.e.c.</t>
  </si>
  <si>
    <t>PRINTING AND RELATED WORKERS</t>
  </si>
  <si>
    <t>Supervisors &amp; Foremen, Printing &amp; Related Workers</t>
  </si>
  <si>
    <t>Compositors</t>
  </si>
  <si>
    <t>Printing Pressmen</t>
  </si>
  <si>
    <t>Stereo-typers &amp; Electro Typers</t>
  </si>
  <si>
    <t>Engravers, Printing (Except Photo-engravers)</t>
  </si>
  <si>
    <t>Photo Engravers</t>
  </si>
  <si>
    <t>Book Binders &amp; Related Workers</t>
  </si>
  <si>
    <t>Photographic Darkroom Workers</t>
  </si>
  <si>
    <t>Printers &amp; Related Workers, n.e.c.</t>
  </si>
  <si>
    <t>PAINTERS</t>
  </si>
  <si>
    <t>Supervisors &amp; Foremen, Painting</t>
  </si>
  <si>
    <t>Painters, Construction</t>
  </si>
  <si>
    <t>Painters, n.e.c.</t>
  </si>
  <si>
    <t>PRODUCTION AND RELATED WORKERS, N.E.C.</t>
  </si>
  <si>
    <t>Supervisors &amp; Foremen, Production &amp; Related Activities, n.e.c.</t>
  </si>
  <si>
    <t>Musical Instrument Makers and Tuners</t>
  </si>
  <si>
    <t>Non-Metallic Mineral Product Makers</t>
  </si>
  <si>
    <t>Production &amp; Related Workers, nec</t>
  </si>
  <si>
    <t>BRICKLAYERS AND OTHER CONSTRUCTION WORKERS</t>
  </si>
  <si>
    <t>Supervisors &amp; Foremen, Bricklaying &amp; Other Construction Work</t>
  </si>
  <si>
    <t>Roofers</t>
  </si>
  <si>
    <t>Parquetry Workers</t>
  </si>
  <si>
    <t>Plasterers</t>
  </si>
  <si>
    <t>Insulators</t>
  </si>
  <si>
    <t>Glaziers</t>
  </si>
  <si>
    <t>Hut Builders &amp; Thatchers</t>
  </si>
  <si>
    <t>Well Diggers and Construction Workers, nec</t>
  </si>
  <si>
    <t>Supervisors &amp; Foremen Stationary &amp; Related Equipment Operation</t>
  </si>
  <si>
    <t>Stationary Engine &amp; Related Equipment Operation</t>
  </si>
  <si>
    <t>Boilermen &amp; Firemen</t>
  </si>
  <si>
    <t>Stationary Engine &amp; Related Equipment Operators, nec</t>
  </si>
  <si>
    <t>supervisors &amp; Foremen, Material &amp; Freight Handling &amp; Related Equipment Operations</t>
  </si>
  <si>
    <t>Loaders &amp; Unloaders</t>
  </si>
  <si>
    <t>Riggers &amp; Cable Splicers</t>
  </si>
  <si>
    <t>Crane &amp; Hoist Operators</t>
  </si>
  <si>
    <t>Earth Moving &amp; Related Machinery Operators</t>
  </si>
  <si>
    <t>Checkers, Testers, Sorters, Weighers &amp; Counters</t>
  </si>
  <si>
    <t>Material Handling Equipment Operators, nec</t>
  </si>
  <si>
    <t>TRANSPORT EQUIPMENT OPERATORS</t>
  </si>
  <si>
    <t>Supervisors &amp; Foremen, Transport equipment operation</t>
  </si>
  <si>
    <t>Ship's Deck Ratings Barge Crews &amp; Boatmen</t>
  </si>
  <si>
    <t>Ship's Engine room Ratings</t>
  </si>
  <si>
    <t>Drivers, Railways</t>
  </si>
  <si>
    <t>Fire Men Railways</t>
  </si>
  <si>
    <t>Pointsmen, Signalmen &amp; Shunters, Railways</t>
  </si>
  <si>
    <t>Tram Car &amp; Motor Vehicle Drivers</t>
  </si>
  <si>
    <t>Drivers, Animal &amp; Animal Drawn Vehicle</t>
  </si>
  <si>
    <t>Cycle Rickshaw Drivers &amp; Rickshaw Pullers</t>
  </si>
  <si>
    <t>Transport Equipment Operators and Drivers, nec</t>
  </si>
  <si>
    <t>LABOURERS, N.E.C.</t>
  </si>
  <si>
    <t>WORKERS NOT CLASSIFIED BY OCCUPATIONS</t>
  </si>
  <si>
    <t>WORKERS REPORTING OCCUPATION UNIDENTIFIABLE OR INADEQUATELY DESCRIBED</t>
  </si>
  <si>
    <t>Workers Reporting occupations unidentifiable or unclassifiable</t>
  </si>
  <si>
    <t>WORKERS NOT REPORTING ANY OCCUPATIONS</t>
  </si>
  <si>
    <t>Workers not reporting any Occupations</t>
  </si>
  <si>
    <t>Metallurgical Technicians</t>
  </si>
  <si>
    <t>Flight Navigators</t>
  </si>
  <si>
    <t>Physicians &amp; Surgeons, Unani</t>
  </si>
  <si>
    <t>Veterinarians</t>
  </si>
  <si>
    <t>Physio-Therapists and Occupational Therapists</t>
  </si>
  <si>
    <t>scientific, Medical and technical persons, other</t>
  </si>
  <si>
    <t>ACCOUNTANTS, AUDITORS &amp; RELATED WORKERS</t>
  </si>
  <si>
    <t>Historians, Archaeologists &amp; Political Scientists &amp; Related Workers</t>
  </si>
  <si>
    <t>Personnel and Occupational Specialists</t>
  </si>
  <si>
    <t>Teachers, High Secondary &amp; High School</t>
  </si>
  <si>
    <t>Sculptors, Painters, Photographers &amp; Related Creative Artists. n.e.c.</t>
  </si>
  <si>
    <t>Choreographers &amp; Dancers</t>
  </si>
  <si>
    <t>Non-Ordained Religious Workers</t>
  </si>
  <si>
    <t>ADMINISTRATIVE &amp; EXECUTIVE OFFICIALS, GOVERNMENT AND LOCAL BODIES</t>
  </si>
  <si>
    <t>Administrative &amp; Executive Officials, Quads-Govt.</t>
  </si>
  <si>
    <t>Working Proprietors, Directors &amp; Managers, Manufacturing</t>
  </si>
  <si>
    <t>Working Proprietors, Directors &amp; Managers, Mining, Construction, Manufacturing &amp; Related Concerns, n.e.c.</t>
  </si>
  <si>
    <t>WORKING PROPRIETORS, DIRECTORS, MANAGERS &amp; RELATED EXECUTIVES, TRANSPORT, STORAGE &amp; COMMUNICATION</t>
  </si>
  <si>
    <t>Working Proprietors, Directors &amp; Managers &amp; Related Executives Storage and Warehouses</t>
  </si>
  <si>
    <t>Ticket Collector, Checkers &amp; Examiners</t>
  </si>
  <si>
    <t>office Attendants. (Peons Daftries etc.)</t>
  </si>
  <si>
    <t>Guards and Brakemen, Railway</t>
  </si>
  <si>
    <t>Salesmen, Shop Assistants &amp; Related Workers, n.e.c.</t>
  </si>
  <si>
    <t>HOUSE KEEPERS, MATRONS AND STEWARDS (DOMESTIC &amp; INSTITUTIONAL)</t>
  </si>
  <si>
    <t>COOKS, WAITERS, BARTENDERS AND RELATED WORKERS (DOMESTIC &amp; INSTITUTIONAL)</t>
  </si>
  <si>
    <t>Cooks, Waiter, Bartenders, and Related Workers (Domestic and Institutional) n.e.c.</t>
  </si>
  <si>
    <t>Laundrymen, Washer men &amp; Dhobis</t>
  </si>
  <si>
    <t>Other Farm Workers, n.e.c.</t>
  </si>
  <si>
    <t>PRODUCTION AND RELATED WORKERS, TRANSPORT EQUIPMENT OPERATORS AND LABOURERS</t>
  </si>
  <si>
    <t>Metal Smelting, Converting and Refining Furnacemen</t>
  </si>
  <si>
    <t>Metal Anncalers, Temperers &amp; Case Hardeners</t>
  </si>
  <si>
    <t>Metal Platters &amp; Coaters</t>
  </si>
  <si>
    <t xml:space="preserve">Supervisors &amp; Foremen Tanning &amp; Pelt Dressing </t>
  </si>
  <si>
    <t>Tobacco Preparers &amp; Tobacco Product Makers nec,</t>
  </si>
  <si>
    <t>Pattern Makers &amp; Cutters</t>
  </si>
  <si>
    <t>Leather Cutters, Leather and Sewers and Related Workers, n.e.c.</t>
  </si>
  <si>
    <t>CARPENTERS, CABINET &amp; RELATED WOOD WORKERS</t>
  </si>
  <si>
    <t>Supervisors &amp; Foremen, Black smithy, Tool Making &amp; Machine Tool Operation</t>
  </si>
  <si>
    <t>Blacksmiths, Hammer smiths and Forging Press Operators</t>
  </si>
  <si>
    <t>ELECTRICAL FITTERS &amp; RELATED ELECTRICAL &amp; ELECTRONIC WORKERS</t>
  </si>
  <si>
    <t>Electrical Wiremen</t>
  </si>
  <si>
    <t>BROADCASTING STATION AND SOUND EQUIPMENT OPERATORS AND CINEMA PROJECTIONISTS</t>
  </si>
  <si>
    <t>Sound Equipment Operators and Cinema Projectionists</t>
  </si>
  <si>
    <t>Plumbers, Welders, Sheet Metal &amp; Structural Metal Preparers &amp; Erectors n.e.c.</t>
  </si>
  <si>
    <t>Glass &amp; Ceramics Kilnmen</t>
  </si>
  <si>
    <t>Supervisors &amp; Foremen, Rubber &amp; Plastics Product Making</t>
  </si>
  <si>
    <t>Tyre Makers &amp; Vulcanisers</t>
  </si>
  <si>
    <t>Type Setters &amp; Photo Type Setters</t>
  </si>
  <si>
    <t>Painter, Spray &amp; Sign Writing</t>
  </si>
  <si>
    <t>Basketry Weavers &amp; Brush Makers</t>
  </si>
  <si>
    <t>Bricklayers, Stone Masons &amp; Tile Setters</t>
  </si>
  <si>
    <t>Reinforced Concreters, Cement Finishers &amp; Terrazzo Workers</t>
  </si>
  <si>
    <t>STATIONARY ENGINES AND RELATED EQUIPMENT OPERATORS OILIER AND GREASER</t>
  </si>
  <si>
    <t>Oiliers and Greasers (Including Cleaners, Motor Vehicles)</t>
  </si>
  <si>
    <t>MATERIAL HANDLING AND RELATED EQUIPMENT OPERATORS (LOADERS AND UNLOADER)</t>
  </si>
  <si>
    <t>Packers, Labellers &amp; Related Workers</t>
  </si>
  <si>
    <t>Males</t>
  </si>
  <si>
    <t>Females</t>
  </si>
  <si>
    <t xml:space="preserve">all </t>
  </si>
  <si>
    <t>Total employment</t>
  </si>
  <si>
    <t>663</t>
  </si>
  <si>
    <t>669</t>
  </si>
  <si>
    <t>320</t>
  </si>
  <si>
    <t>321</t>
  </si>
  <si>
    <t>229</t>
  </si>
  <si>
    <t>169</t>
  </si>
  <si>
    <t>161</t>
  </si>
  <si>
    <t>049</t>
  </si>
  <si>
    <t>500</t>
  </si>
  <si>
    <t>Hotel and restaurant keepers</t>
  </si>
  <si>
    <t>399</t>
  </si>
  <si>
    <t>883</t>
  </si>
  <si>
    <t>889</t>
  </si>
  <si>
    <t>999</t>
  </si>
  <si>
    <t>Labourers n.e.c.</t>
  </si>
  <si>
    <t>Code</t>
  </si>
  <si>
    <t>Occupational group</t>
  </si>
  <si>
    <t>Both sexes</t>
  </si>
  <si>
    <t>Personal time</t>
  </si>
  <si>
    <t>Total</t>
  </si>
  <si>
    <t>Paid work</t>
  </si>
  <si>
    <t>Training</t>
  </si>
  <si>
    <t>Household work</t>
  </si>
  <si>
    <t>Free time</t>
  </si>
  <si>
    <t>Care for others</t>
  </si>
  <si>
    <t>Sleep</t>
  </si>
  <si>
    <t>Other meals</t>
  </si>
  <si>
    <t>Meals at work or school</t>
  </si>
  <si>
    <t>Meals at home</t>
  </si>
  <si>
    <t>Total meals</t>
  </si>
  <si>
    <t>Washing and dressing up</t>
  </si>
  <si>
    <t>Grooming and medical self care</t>
  </si>
  <si>
    <t>Paid work at home</t>
  </si>
  <si>
    <t>Paid work outside home</t>
  </si>
  <si>
    <t>Breaks at work</t>
  </si>
  <si>
    <t>Commuting time</t>
  </si>
  <si>
    <t>Training of students</t>
  </si>
  <si>
    <t>Other training</t>
  </si>
  <si>
    <t>Cooking</t>
  </si>
  <si>
    <t>Washing dishes</t>
  </si>
  <si>
    <t>Cleaning house</t>
  </si>
  <si>
    <t>Washing clothes</t>
  </si>
  <si>
    <t>Ordering</t>
  </si>
  <si>
    <t>Sewing</t>
  </si>
  <si>
    <t>Maintance, do it yourself</t>
  </si>
  <si>
    <t>Buying goods and services</t>
  </si>
  <si>
    <t>Other household work</t>
  </si>
  <si>
    <t>Gardening</t>
  </si>
  <si>
    <t>Care for pets</t>
  </si>
  <si>
    <t>Journeys</t>
  </si>
  <si>
    <t>Care for children</t>
  </si>
  <si>
    <t>Education to children</t>
  </si>
  <si>
    <t>Care for adults in household</t>
  </si>
  <si>
    <t>Visits to sick persons and other help</t>
  </si>
  <si>
    <t>Visits to parents and friends</t>
  </si>
  <si>
    <t>Visits from parents and friends</t>
  </si>
  <si>
    <t>Shows</t>
  </si>
  <si>
    <t>Others outings</t>
  </si>
  <si>
    <t>Conversations and communications</t>
  </si>
  <si>
    <t>Religious activity</t>
  </si>
  <si>
    <t>Participation in associations</t>
  </si>
  <si>
    <t>Sports</t>
  </si>
  <si>
    <t>Trips and tourism</t>
  </si>
  <si>
    <t>Fishing and hunting</t>
  </si>
  <si>
    <t>Watching TV</t>
  </si>
  <si>
    <t>Reading</t>
  </si>
  <si>
    <t>Listening to radio, music</t>
  </si>
  <si>
    <t>Games</t>
  </si>
  <si>
    <t>Thinking, doing nothing</t>
  </si>
  <si>
    <t>Person living alone</t>
  </si>
  <si>
    <t>Couple without children</t>
  </si>
  <si>
    <t>Couple with one child</t>
  </si>
  <si>
    <t>Couple with two children</t>
  </si>
  <si>
    <t>Couple with three or more children</t>
  </si>
  <si>
    <t>Single parent</t>
  </si>
  <si>
    <t>Other households</t>
  </si>
  <si>
    <t>Other free time</t>
  </si>
  <si>
    <t>Care and education for children</t>
  </si>
  <si>
    <t>Active men</t>
  </si>
  <si>
    <t>Inactive men</t>
  </si>
  <si>
    <t>Active women</t>
  </si>
  <si>
    <t>Inactive women</t>
  </si>
  <si>
    <t>USA, 2001</t>
  </si>
  <si>
    <t>Labour force</t>
  </si>
  <si>
    <t>Employment</t>
  </si>
  <si>
    <t>Unemployment</t>
  </si>
  <si>
    <t xml:space="preserve">Men </t>
  </si>
  <si>
    <t>Usually work 35 hours or more at all jobs per week</t>
  </si>
  <si>
    <t>Usually work less than 35 hours at all jobs per week</t>
  </si>
  <si>
    <t>With children under 6</t>
  </si>
  <si>
    <t>With no children under 18</t>
  </si>
  <si>
    <t>Activity rate</t>
  </si>
  <si>
    <t>Unemployment rate</t>
  </si>
  <si>
    <t>Employment rate</t>
  </si>
  <si>
    <t>% who work &lt; 35 hrs</t>
  </si>
  <si>
    <t>Married with spouse present</t>
  </si>
  <si>
    <t>Other marital status</t>
  </si>
  <si>
    <t>Other marital stauts</t>
  </si>
  <si>
    <t>With children 6 to 17</t>
  </si>
  <si>
    <t>Average time spent (in minutes per day)</t>
  </si>
  <si>
    <t>France, Time Use Survey 1998-90</t>
  </si>
  <si>
    <t>Table 1</t>
  </si>
  <si>
    <t>Table 2</t>
  </si>
  <si>
    <t>Table 3</t>
  </si>
  <si>
    <t>Table 1. Major groups</t>
  </si>
  <si>
    <t>Table 2. Submajor groups</t>
  </si>
  <si>
    <t>Table 3. Minor groups</t>
  </si>
  <si>
    <t>Selected countries</t>
  </si>
  <si>
    <t>Sex ratio =</t>
  </si>
  <si>
    <t>= Share of women in employment</t>
  </si>
  <si>
    <t>Civilian population 16+</t>
  </si>
  <si>
    <t>by age, sex and race</t>
  </si>
  <si>
    <t>USA, 2000</t>
  </si>
  <si>
    <t>16-24</t>
  </si>
  <si>
    <t>25-34</t>
  </si>
  <si>
    <t>35-44</t>
  </si>
  <si>
    <t>45-54</t>
  </si>
  <si>
    <t>55-64</t>
  </si>
  <si>
    <t>65 +</t>
  </si>
  <si>
    <t>White</t>
  </si>
  <si>
    <t>Black</t>
  </si>
  <si>
    <t>Managerial and profesional specialty</t>
  </si>
  <si>
    <t xml:space="preserve">  Executive, administrative and managerial</t>
  </si>
  <si>
    <t xml:space="preserve">  Professional specialty</t>
  </si>
  <si>
    <t>Technical, sales and administrative support</t>
  </si>
  <si>
    <t xml:space="preserve">  Technicians and related support</t>
  </si>
  <si>
    <t xml:space="preserve">  Sales occupations</t>
  </si>
  <si>
    <t xml:space="preserve">  Administrative support, including clerical</t>
  </si>
  <si>
    <t>Service occupations</t>
  </si>
  <si>
    <t xml:space="preserve">  Private household</t>
  </si>
  <si>
    <t xml:space="preserve">  Protective services</t>
  </si>
  <si>
    <t xml:space="preserve">  Other services</t>
  </si>
  <si>
    <t>Precision production, craft and repair</t>
  </si>
  <si>
    <t xml:space="preserve">  Mechanics and repairers</t>
  </si>
  <si>
    <t xml:space="preserve">  Construction trades</t>
  </si>
  <si>
    <t xml:space="preserve">  Other precision production, craft and repair</t>
  </si>
  <si>
    <t>Operators, fabricators and labourers</t>
  </si>
  <si>
    <t xml:space="preserve">  Machine operators, assemblers, and inspectors</t>
  </si>
  <si>
    <t xml:space="preserve">  Transportation and materal moving occupations</t>
  </si>
  <si>
    <t xml:space="preserve">  Handlers, equipment cleaners, helpers and labourers</t>
  </si>
  <si>
    <t>Farming, forestry and fishing</t>
  </si>
  <si>
    <t>Armed forces</t>
  </si>
  <si>
    <t>Median annual earnings (in thousands of dollars) of  year-round full-time employees 16+</t>
  </si>
  <si>
    <t>Median annual earnings $</t>
  </si>
  <si>
    <t>Number of workers</t>
  </si>
  <si>
    <t xml:space="preserve">Total </t>
  </si>
  <si>
    <t>Population by employment status, sex and presence of own children</t>
  </si>
  <si>
    <t>Persons with children under 18 years old, by employment status, sex and marital status</t>
  </si>
  <si>
    <t>% women</t>
  </si>
  <si>
    <t>Gender pay gap</t>
  </si>
  <si>
    <t>Agriculture</t>
  </si>
  <si>
    <t>Mining and quarrying</t>
  </si>
  <si>
    <t>Manufacturing (23-37)</t>
  </si>
  <si>
    <t>Construction</t>
  </si>
  <si>
    <t>Trade</t>
  </si>
  <si>
    <t>Transport and storage etc</t>
  </si>
  <si>
    <t>Private households with employed persons</t>
  </si>
  <si>
    <t>Others</t>
  </si>
  <si>
    <t>All</t>
  </si>
  <si>
    <t>Manufacturing (15-22)</t>
  </si>
  <si>
    <t>Electricity, gas and water</t>
  </si>
  <si>
    <t>Services (75-93)</t>
  </si>
  <si>
    <t>Services (65-74)</t>
  </si>
  <si>
    <t>Rural area</t>
  </si>
  <si>
    <t>Urban area</t>
  </si>
  <si>
    <t>Average wage (in Rs) received per day by regular wage/salaried employees</t>
  </si>
  <si>
    <t>of age 15-59 years by industry, sex, urban/rural areas in India</t>
  </si>
  <si>
    <t>Wage gap</t>
  </si>
  <si>
    <t>rural area</t>
  </si>
  <si>
    <t>urban area</t>
  </si>
  <si>
    <t>n.a.</t>
  </si>
  <si>
    <t>---</t>
  </si>
  <si>
    <t>Exercise 1</t>
  </si>
  <si>
    <t>Question: What is the effect of marital status on labour market participation of men and women?</t>
  </si>
  <si>
    <t>Exercise 2</t>
  </si>
  <si>
    <t>What can you say of occupational segregation when you have different levels of detail?</t>
  </si>
  <si>
    <t>Exercise 3</t>
  </si>
  <si>
    <t xml:space="preserve">How does the time spent in activities like </t>
  </si>
  <si>
    <t>vary when the person lives alone or in a couple with children or without children or is a single parent?</t>
  </si>
  <si>
    <t xml:space="preserve">  paid work</t>
  </si>
  <si>
    <t xml:space="preserve">  care and education of children</t>
  </si>
  <si>
    <t xml:space="preserve">  watching tv</t>
  </si>
  <si>
    <t xml:space="preserve">  personal time</t>
  </si>
  <si>
    <t>Exercise 4</t>
  </si>
  <si>
    <t>How does the gender pay gap vary by age group, race or occupation?</t>
  </si>
  <si>
    <t>Exercise 5</t>
  </si>
  <si>
    <t>How does the gender pay gap vary by industry and rural/urban areas?</t>
  </si>
  <si>
    <t>Exercises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</si>
</sst>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 * #,##0.00_ ;_ * \-#,##0.00_ ;_ * &quot;-&quot;??_ ;_ @_ "/>
    <numFmt numFmtId="173" formatCode="_ * #,##0_ ;_ * \-#,##0_ ;_ * &quot;-&quot;_ ;_ @_ "/>
    <numFmt numFmtId="174" formatCode="_ &quot;SFr.&quot;\ * #,##0.00_ ;_ &quot;SFr.&quot;\ * \-#,##0.00_ ;_ &quot;SFr.&quot;\ * &quot;-&quot;??_ ;_ @_ "/>
    <numFmt numFmtId="175" formatCode="_ &quot;SFr.&quot;\ * #,##0_ ;_ &quot;SFr.&quot;\ * \-#,##0_ ;_ &quot;SFr.&quot;\ * &quot;-&quot;_ ;_ @_ "/>
    <numFmt numFmtId="176" formatCode="0.0"/>
    <numFmt numFmtId="177" formatCode="0.00000000"/>
    <numFmt numFmtId="178" formatCode="0.0000"/>
  </numFmts>
  <fonts count="17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48"/>
      <name val="Arial"/>
      <family val="2"/>
    </font>
    <font>
      <i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0"/>
      <color indexed="57"/>
      <name val="Arial"/>
      <family val="0"/>
    </font>
    <font>
      <i/>
      <sz val="10"/>
      <color indexed="62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3" xfId="0" applyBorder="1" applyAlignment="1">
      <alignment/>
    </xf>
    <xf numFmtId="176" fontId="0" fillId="0" borderId="0" xfId="0" applyNumberFormat="1" applyAlignment="1">
      <alignment/>
    </xf>
    <xf numFmtId="176" fontId="8" fillId="0" borderId="0" xfId="0" applyNumberFormat="1" applyFont="1" applyAlignment="1">
      <alignment/>
    </xf>
    <xf numFmtId="176" fontId="0" fillId="0" borderId="0" xfId="0" applyNumberFormat="1" applyAlignment="1">
      <alignment vertical="center"/>
    </xf>
    <xf numFmtId="176" fontId="8" fillId="0" borderId="0" xfId="0" applyNumberFormat="1" applyFont="1" applyAlignment="1">
      <alignment vertical="center"/>
    </xf>
    <xf numFmtId="0" fontId="0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9" fontId="0" fillId="0" borderId="4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176" fontId="8" fillId="0" borderId="3" xfId="0" applyNumberFormat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76" fontId="0" fillId="0" borderId="4" xfId="0" applyNumberFormat="1" applyBorder="1" applyAlignment="1">
      <alignment vertical="center"/>
    </xf>
    <xf numFmtId="176" fontId="0" fillId="2" borderId="4" xfId="0" applyNumberFormat="1" applyFill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0" fillId="0" borderId="4" xfId="0" applyBorder="1" applyAlignment="1">
      <alignment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76" fontId="0" fillId="0" borderId="4" xfId="0" applyNumberFormat="1" applyFill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178" fontId="0" fillId="0" borderId="4" xfId="0" applyNumberForma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8" fontId="2" fillId="0" borderId="4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49" fontId="4" fillId="0" borderId="4" xfId="0" applyNumberFormat="1" applyFont="1" applyBorder="1" applyAlignment="1">
      <alignment vertical="center" wrapText="1"/>
    </xf>
    <xf numFmtId="176" fontId="4" fillId="0" borderId="4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176" fontId="2" fillId="0" borderId="4" xfId="0" applyNumberFormat="1" applyFont="1" applyBorder="1" applyAlignment="1">
      <alignment vertical="center"/>
    </xf>
    <xf numFmtId="178" fontId="2" fillId="0" borderId="4" xfId="0" applyNumberFormat="1" applyFont="1" applyBorder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/>
    </xf>
    <xf numFmtId="0" fontId="8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13" fillId="0" borderId="4" xfId="0" applyFont="1" applyBorder="1" applyAlignment="1">
      <alignment/>
    </xf>
    <xf numFmtId="0" fontId="8" fillId="0" borderId="6" xfId="0" applyFont="1" applyBorder="1" applyAlignment="1">
      <alignment vertical="center" wrapText="1"/>
    </xf>
    <xf numFmtId="0" fontId="11" fillId="0" borderId="6" xfId="0" applyFont="1" applyBorder="1" applyAlignment="1">
      <alignment/>
    </xf>
    <xf numFmtId="0" fontId="11" fillId="0" borderId="6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Fill="1" applyBorder="1" applyAlignment="1">
      <alignment/>
    </xf>
    <xf numFmtId="0" fontId="9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12" fillId="0" borderId="6" xfId="0" applyFont="1" applyBorder="1" applyAlignment="1">
      <alignment/>
    </xf>
    <xf numFmtId="0" fontId="9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10" fillId="0" borderId="6" xfId="0" applyFont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176" fontId="11" fillId="0" borderId="4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1" xfId="0" applyFont="1" applyBorder="1" applyAlignment="1">
      <alignment vertical="center" wrapText="1"/>
    </xf>
    <xf numFmtId="176" fontId="8" fillId="0" borderId="0" xfId="0" applyNumberFormat="1" applyFont="1" applyAlignment="1" quotePrefix="1">
      <alignment vertical="center" wrapText="1"/>
    </xf>
    <xf numFmtId="0" fontId="0" fillId="0" borderId="10" xfId="0" applyBorder="1" applyAlignment="1">
      <alignment/>
    </xf>
    <xf numFmtId="0" fontId="0" fillId="0" borderId="1" xfId="0" applyBorder="1" applyAlignment="1">
      <alignment vertical="center"/>
    </xf>
    <xf numFmtId="176" fontId="2" fillId="2" borderId="4" xfId="0" applyNumberFormat="1" applyFont="1" applyFill="1" applyBorder="1" applyAlignment="1">
      <alignment vertical="center"/>
    </xf>
    <xf numFmtId="176" fontId="2" fillId="3" borderId="4" xfId="0" applyNumberFormat="1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vertical="center"/>
    </xf>
    <xf numFmtId="176" fontId="2" fillId="3" borderId="4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176" fontId="4" fillId="4" borderId="4" xfId="0" applyNumberFormat="1" applyFont="1" applyFill="1" applyBorder="1" applyAlignment="1">
      <alignment vertical="center"/>
    </xf>
    <xf numFmtId="176" fontId="4" fillId="3" borderId="4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4" xfId="0" applyNumberFormat="1" applyBorder="1" applyAlignment="1">
      <alignment/>
    </xf>
    <xf numFmtId="0" fontId="8" fillId="0" borderId="11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8" fillId="0" borderId="6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vertical="center" wrapText="1"/>
    </xf>
    <xf numFmtId="0" fontId="12" fillId="0" borderId="4" xfId="0" applyFont="1" applyBorder="1" applyAlignment="1">
      <alignment/>
    </xf>
    <xf numFmtId="0" fontId="12" fillId="0" borderId="0" xfId="0" applyFont="1" applyAlignment="1">
      <alignment/>
    </xf>
    <xf numFmtId="176" fontId="8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0" fillId="0" borderId="14" xfId="0" applyBorder="1" applyAlignment="1">
      <alignment/>
    </xf>
    <xf numFmtId="49" fontId="8" fillId="0" borderId="15" xfId="0" applyNumberFormat="1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176" fontId="8" fillId="0" borderId="15" xfId="0" applyNumberFormat="1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4" xfId="0" applyBorder="1" applyAlignment="1">
      <alignment vertical="center"/>
    </xf>
    <xf numFmtId="177" fontId="0" fillId="0" borderId="4" xfId="0" applyNumberFormat="1" applyBorder="1" applyAlignment="1">
      <alignment vertical="center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vertical="center"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vertical="center"/>
    </xf>
    <xf numFmtId="0" fontId="2" fillId="0" borderId="4" xfId="0" applyFont="1" applyBorder="1" applyAlignment="1">
      <alignment/>
    </xf>
    <xf numFmtId="177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0" fontId="12" fillId="0" borderId="0" xfId="0" applyFont="1" applyBorder="1" applyAlignment="1">
      <alignment/>
    </xf>
    <xf numFmtId="2" fontId="0" fillId="0" borderId="4" xfId="0" applyNumberFormat="1" applyBorder="1" applyAlignment="1">
      <alignment/>
    </xf>
    <xf numFmtId="0" fontId="14" fillId="0" borderId="4" xfId="0" applyFont="1" applyBorder="1" applyAlignment="1">
      <alignment/>
    </xf>
    <xf numFmtId="3" fontId="14" fillId="0" borderId="4" xfId="0" applyNumberFormat="1" applyFont="1" applyBorder="1" applyAlignment="1">
      <alignment/>
    </xf>
    <xf numFmtId="2" fontId="14" fillId="0" borderId="4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176" fontId="14" fillId="0" borderId="0" xfId="0" applyNumberFormat="1" applyFont="1" applyBorder="1" applyAlignment="1">
      <alignment/>
    </xf>
    <xf numFmtId="176" fontId="15" fillId="0" borderId="0" xfId="0" applyNumberFormat="1" applyFont="1" applyBorder="1" applyAlignment="1">
      <alignment/>
    </xf>
    <xf numFmtId="176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4" xfId="0" applyNumberFormat="1" applyBorder="1" applyAlignment="1">
      <alignment horizontal="right"/>
    </xf>
    <xf numFmtId="2" fontId="16" fillId="0" borderId="4" xfId="0" applyNumberFormat="1" applyFont="1" applyBorder="1" applyAlignment="1">
      <alignment/>
    </xf>
    <xf numFmtId="2" fontId="16" fillId="0" borderId="4" xfId="0" applyNumberFormat="1" applyFont="1" applyBorder="1" applyAlignment="1" quotePrefix="1">
      <alignment horizontal="right"/>
    </xf>
    <xf numFmtId="0" fontId="10" fillId="0" borderId="4" xfId="0" applyFont="1" applyBorder="1" applyAlignment="1">
      <alignment/>
    </xf>
    <xf numFmtId="176" fontId="9" fillId="0" borderId="4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6" xfId="0" applyFont="1" applyBorder="1" applyAlignment="1">
      <alignment horizontal="center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2" fontId="8" fillId="0" borderId="11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workbookViewId="0" topLeftCell="A1">
      <selection activeCell="I10" sqref="I10"/>
    </sheetView>
  </sheetViews>
  <sheetFormatPr defaultColWidth="9.140625" defaultRowHeight="12.75"/>
  <cols>
    <col min="1" max="16384" width="8.8515625" style="151" customWidth="1"/>
  </cols>
  <sheetData>
    <row r="1" ht="12.75">
      <c r="A1" s="150" t="s">
        <v>1299</v>
      </c>
    </row>
    <row r="2" ht="12.75">
      <c r="A2" s="152"/>
    </row>
    <row r="3" ht="12.75">
      <c r="A3" s="150" t="s">
        <v>1284</v>
      </c>
    </row>
    <row r="4" ht="12.75">
      <c r="A4" s="150" t="s">
        <v>1285</v>
      </c>
    </row>
    <row r="5" ht="12.75">
      <c r="A5" s="152"/>
    </row>
    <row r="6" ht="12.75">
      <c r="A6" s="150" t="s">
        <v>1286</v>
      </c>
    </row>
    <row r="7" ht="12.75">
      <c r="A7" s="150" t="s">
        <v>1287</v>
      </c>
    </row>
    <row r="8" ht="12.75">
      <c r="A8" s="152"/>
    </row>
    <row r="9" ht="12.75">
      <c r="A9" s="150" t="s">
        <v>1288</v>
      </c>
    </row>
    <row r="10" ht="12.75">
      <c r="A10" s="150" t="s">
        <v>1289</v>
      </c>
    </row>
    <row r="11" ht="12.75">
      <c r="A11" s="150" t="s">
        <v>1291</v>
      </c>
    </row>
    <row r="12" ht="12.75">
      <c r="A12" s="150" t="s">
        <v>1292</v>
      </c>
    </row>
    <row r="13" ht="12.75">
      <c r="A13" s="150" t="s">
        <v>1293</v>
      </c>
    </row>
    <row r="14" ht="12.75">
      <c r="A14" s="150" t="s">
        <v>1294</v>
      </c>
    </row>
    <row r="15" ht="12.75">
      <c r="A15" s="150" t="s">
        <v>1290</v>
      </c>
    </row>
    <row r="16" ht="12.75">
      <c r="A16" s="152"/>
    </row>
    <row r="17" ht="12.75">
      <c r="A17" s="150" t="s">
        <v>1295</v>
      </c>
    </row>
    <row r="18" ht="12.75">
      <c r="A18" s="150" t="s">
        <v>1296</v>
      </c>
    </row>
    <row r="19" ht="12.75">
      <c r="A19" s="152"/>
    </row>
    <row r="20" ht="12.75">
      <c r="A20" s="150" t="s">
        <v>1297</v>
      </c>
    </row>
    <row r="21" ht="12.75">
      <c r="A21" s="150" t="s">
        <v>1298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3"/>
  <sheetViews>
    <sheetView workbookViewId="0" topLeftCell="A1">
      <selection activeCell="C24" sqref="C24"/>
    </sheetView>
  </sheetViews>
  <sheetFormatPr defaultColWidth="9.140625" defaultRowHeight="12.75"/>
  <cols>
    <col min="2" max="2" width="16.00390625" style="0" customWidth="1"/>
    <col min="3" max="4" width="17.00390625" style="0" customWidth="1"/>
    <col min="5" max="5" width="17.7109375" style="0" customWidth="1"/>
    <col min="6" max="6" width="16.8515625" style="0" customWidth="1"/>
  </cols>
  <sheetData>
    <row r="4" ht="15">
      <c r="A4" s="70" t="s">
        <v>17</v>
      </c>
    </row>
    <row r="5" ht="12.75">
      <c r="A5" s="4" t="s">
        <v>1219</v>
      </c>
    </row>
    <row r="6" ht="12.75">
      <c r="A6" s="4"/>
    </row>
    <row r="7" spans="1:6" ht="38.25" customHeight="1">
      <c r="A7" s="3"/>
      <c r="B7" s="139" t="s">
        <v>13</v>
      </c>
      <c r="C7" s="139"/>
      <c r="D7" s="139" t="s">
        <v>14</v>
      </c>
      <c r="E7" s="139"/>
      <c r="F7" s="1"/>
    </row>
    <row r="8" spans="1:6" ht="38.25" customHeight="1">
      <c r="A8" s="2"/>
      <c r="B8" s="95" t="s">
        <v>15</v>
      </c>
      <c r="C8" s="95" t="s">
        <v>16</v>
      </c>
      <c r="D8" s="95" t="s">
        <v>15</v>
      </c>
      <c r="E8" s="95" t="s">
        <v>16</v>
      </c>
      <c r="F8" s="1"/>
    </row>
    <row r="9" spans="1:5" ht="19.5" customHeight="1">
      <c r="A9" s="4" t="s">
        <v>8</v>
      </c>
      <c r="B9">
        <v>86.8</v>
      </c>
      <c r="C9">
        <v>82.2</v>
      </c>
      <c r="D9">
        <v>73.7</v>
      </c>
      <c r="E9">
        <v>64.5</v>
      </c>
    </row>
    <row r="10" spans="1:5" ht="19.5" customHeight="1">
      <c r="A10" s="4" t="s">
        <v>9</v>
      </c>
      <c r="B10">
        <v>78.8</v>
      </c>
      <c r="C10">
        <v>72.9</v>
      </c>
      <c r="D10">
        <v>67.8</v>
      </c>
      <c r="E10">
        <v>60.1</v>
      </c>
    </row>
    <row r="11" spans="1:5" ht="19.5" customHeight="1">
      <c r="A11" s="4" t="s">
        <v>10</v>
      </c>
      <c r="B11">
        <v>83.3</v>
      </c>
      <c r="C11">
        <v>69.3</v>
      </c>
      <c r="D11">
        <v>70.8</v>
      </c>
      <c r="E11">
        <v>56.5</v>
      </c>
    </row>
    <row r="12" spans="1:5" ht="19.5" customHeight="1">
      <c r="A12" s="4" t="s">
        <v>11</v>
      </c>
      <c r="B12">
        <v>85.9</v>
      </c>
      <c r="C12">
        <v>67.8</v>
      </c>
      <c r="D12">
        <v>77.7</v>
      </c>
      <c r="E12">
        <v>60.2</v>
      </c>
    </row>
    <row r="13" spans="1:5" ht="19.5" customHeight="1">
      <c r="A13" s="96" t="s">
        <v>12</v>
      </c>
      <c r="B13" s="2">
        <v>83.7</v>
      </c>
      <c r="C13" s="2">
        <v>62.8</v>
      </c>
      <c r="D13" s="2">
        <v>72.7</v>
      </c>
      <c r="E13" s="2">
        <v>51.3</v>
      </c>
    </row>
  </sheetData>
  <mergeCells count="2">
    <mergeCell ref="B7:C7"/>
    <mergeCell ref="D7:E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="75" zoomScaleNormal="75" workbookViewId="0" topLeftCell="A22">
      <selection activeCell="A45" sqref="A45:A46"/>
    </sheetView>
  </sheetViews>
  <sheetFormatPr defaultColWidth="9.140625" defaultRowHeight="12.75"/>
  <cols>
    <col min="1" max="1" width="27.00390625" style="0" customWidth="1"/>
  </cols>
  <sheetData>
    <row r="1" ht="15">
      <c r="A1" s="70" t="s">
        <v>1258</v>
      </c>
    </row>
    <row r="2" ht="15">
      <c r="A2" s="70" t="s">
        <v>1194</v>
      </c>
    </row>
    <row r="4" spans="1:13" ht="12.75">
      <c r="A4" s="144"/>
      <c r="B4" s="140" t="s">
        <v>1131</v>
      </c>
      <c r="C4" s="140" t="s">
        <v>1198</v>
      </c>
      <c r="D4" s="140" t="s">
        <v>16</v>
      </c>
      <c r="E4" s="141" t="s">
        <v>1131</v>
      </c>
      <c r="F4" s="142"/>
      <c r="G4" s="143"/>
      <c r="H4" s="141" t="s">
        <v>15</v>
      </c>
      <c r="I4" s="142"/>
      <c r="J4" s="143"/>
      <c r="K4" s="141" t="s">
        <v>16</v>
      </c>
      <c r="L4" s="142"/>
      <c r="M4" s="143"/>
    </row>
    <row r="5" spans="1:13" s="1" customFormat="1" ht="39">
      <c r="A5" s="144"/>
      <c r="B5" s="140"/>
      <c r="C5" s="140"/>
      <c r="D5" s="140"/>
      <c r="E5" s="52" t="s">
        <v>1201</v>
      </c>
      <c r="F5" s="52" t="s">
        <v>1210</v>
      </c>
      <c r="G5" s="52" t="s">
        <v>1202</v>
      </c>
      <c r="H5" s="52" t="s">
        <v>1201</v>
      </c>
      <c r="I5" s="52" t="s">
        <v>1210</v>
      </c>
      <c r="J5" s="52" t="s">
        <v>1202</v>
      </c>
      <c r="K5" s="52" t="s">
        <v>1201</v>
      </c>
      <c r="L5" s="52" t="s">
        <v>1210</v>
      </c>
      <c r="M5" s="52" t="s">
        <v>1202</v>
      </c>
    </row>
    <row r="7" spans="1:17" ht="12.75">
      <c r="A7" s="97" t="s">
        <v>1222</v>
      </c>
      <c r="B7" s="23">
        <v>210380</v>
      </c>
      <c r="C7" s="23">
        <v>100375</v>
      </c>
      <c r="D7" s="23">
        <v>110007</v>
      </c>
      <c r="E7" s="23">
        <v>27993</v>
      </c>
      <c r="F7" s="23">
        <v>35191</v>
      </c>
      <c r="G7" s="23">
        <v>147196</v>
      </c>
      <c r="H7" s="23">
        <v>12301</v>
      </c>
      <c r="I7" s="23">
        <v>15341</v>
      </c>
      <c r="J7" s="23">
        <v>72733</v>
      </c>
      <c r="K7" s="23">
        <v>15693</v>
      </c>
      <c r="L7" s="23">
        <v>19850</v>
      </c>
      <c r="M7" s="23">
        <v>74464</v>
      </c>
      <c r="O7" s="23"/>
      <c r="P7" s="23"/>
      <c r="Q7" s="23"/>
    </row>
    <row r="8" spans="1:17" ht="12.75">
      <c r="A8" s="97" t="s">
        <v>1195</v>
      </c>
      <c r="B8" s="23">
        <v>140723</v>
      </c>
      <c r="C8" s="23">
        <v>74652</v>
      </c>
      <c r="D8" s="23">
        <v>66071</v>
      </c>
      <c r="E8" s="23">
        <v>21867</v>
      </c>
      <c r="F8" s="23">
        <v>29908</v>
      </c>
      <c r="G8" s="23">
        <v>88948</v>
      </c>
      <c r="H8" s="23">
        <v>11784</v>
      </c>
      <c r="I8" s="23">
        <v>14358</v>
      </c>
      <c r="J8" s="23">
        <v>48510</v>
      </c>
      <c r="K8" s="23">
        <v>10083</v>
      </c>
      <c r="L8" s="23">
        <v>15550</v>
      </c>
      <c r="M8" s="23">
        <v>40438</v>
      </c>
      <c r="O8" s="23"/>
      <c r="P8" s="23"/>
      <c r="Q8" s="23"/>
    </row>
    <row r="9" spans="1:17" ht="12.75">
      <c r="A9" s="97" t="s">
        <v>1196</v>
      </c>
      <c r="B9" s="23">
        <v>134000</v>
      </c>
      <c r="C9" s="23">
        <v>71008</v>
      </c>
      <c r="D9" s="23">
        <v>62992</v>
      </c>
      <c r="E9" s="23">
        <v>20861</v>
      </c>
      <c r="F9" s="23">
        <v>28912</v>
      </c>
      <c r="G9" s="23">
        <v>84227</v>
      </c>
      <c r="H9" s="23">
        <v>11388</v>
      </c>
      <c r="I9" s="23">
        <v>13970</v>
      </c>
      <c r="J9" s="23">
        <v>45650</v>
      </c>
      <c r="K9" s="23">
        <v>9473</v>
      </c>
      <c r="L9" s="23">
        <v>14942</v>
      </c>
      <c r="M9" s="23">
        <v>38577</v>
      </c>
      <c r="O9" s="23"/>
      <c r="P9" s="23"/>
      <c r="Q9" s="23"/>
    </row>
    <row r="10" spans="1:17" ht="12.75">
      <c r="A10" s="97" t="s">
        <v>1197</v>
      </c>
      <c r="B10" s="23">
        <v>6722</v>
      </c>
      <c r="C10" s="23">
        <v>3643</v>
      </c>
      <c r="D10" s="23">
        <v>3079</v>
      </c>
      <c r="E10" s="23">
        <v>1006</v>
      </c>
      <c r="F10" s="23">
        <v>995</v>
      </c>
      <c r="G10" s="23">
        <v>4721</v>
      </c>
      <c r="H10" s="23">
        <v>396</v>
      </c>
      <c r="I10" s="23">
        <v>387</v>
      </c>
      <c r="J10" s="23">
        <v>2860</v>
      </c>
      <c r="K10" s="23">
        <v>610</v>
      </c>
      <c r="L10" s="23">
        <v>608</v>
      </c>
      <c r="M10" s="23">
        <v>1861</v>
      </c>
      <c r="O10" s="23"/>
      <c r="P10" s="23"/>
      <c r="Q10" s="23"/>
    </row>
    <row r="11" ht="12.75">
      <c r="A11" s="4"/>
    </row>
    <row r="12" spans="1:13" ht="26.25">
      <c r="A12" s="98" t="s">
        <v>1199</v>
      </c>
      <c r="B12" s="23">
        <v>110792</v>
      </c>
      <c r="C12" s="23">
        <v>63483</v>
      </c>
      <c r="D12" s="23">
        <v>47308</v>
      </c>
      <c r="E12" s="23">
        <v>17667</v>
      </c>
      <c r="F12" s="23">
        <v>25148</v>
      </c>
      <c r="G12" s="23">
        <v>67977</v>
      </c>
      <c r="H12" s="23">
        <v>11017</v>
      </c>
      <c r="I12" s="23">
        <v>13568</v>
      </c>
      <c r="J12" s="23">
        <v>38898</v>
      </c>
      <c r="K12" s="23">
        <v>6649</v>
      </c>
      <c r="L12" s="23">
        <v>11580</v>
      </c>
      <c r="M12" s="23">
        <v>29079</v>
      </c>
    </row>
    <row r="13" spans="1:13" ht="26.25">
      <c r="A13" s="98" t="s">
        <v>1200</v>
      </c>
      <c r="B13" s="23">
        <v>23208</v>
      </c>
      <c r="C13" s="23">
        <v>7524</v>
      </c>
      <c r="D13" s="23">
        <v>15684</v>
      </c>
      <c r="E13" s="23">
        <v>3194</v>
      </c>
      <c r="F13" s="23">
        <v>3764</v>
      </c>
      <c r="G13" s="23">
        <v>16250</v>
      </c>
      <c r="H13" s="23">
        <v>370</v>
      </c>
      <c r="I13" s="23">
        <v>402</v>
      </c>
      <c r="J13" s="23">
        <v>6752</v>
      </c>
      <c r="K13" s="23">
        <v>2824</v>
      </c>
      <c r="L13" s="23">
        <v>3362</v>
      </c>
      <c r="M13" s="23">
        <v>9498</v>
      </c>
    </row>
    <row r="14" ht="12.75">
      <c r="A14" s="4"/>
    </row>
    <row r="15" spans="1:13" ht="12.75">
      <c r="A15" s="134" t="s">
        <v>1203</v>
      </c>
      <c r="B15" s="135">
        <f aca="true" t="shared" si="0" ref="B15:M15">B8/B7*100</f>
        <v>66.88991348987547</v>
      </c>
      <c r="C15" s="135">
        <f t="shared" si="0"/>
        <v>74.37310087173101</v>
      </c>
      <c r="D15" s="135">
        <f t="shared" si="0"/>
        <v>60.06072340851036</v>
      </c>
      <c r="E15" s="135">
        <f t="shared" si="0"/>
        <v>78.11595756081877</v>
      </c>
      <c r="F15" s="135">
        <f t="shared" si="0"/>
        <v>84.98763888494217</v>
      </c>
      <c r="G15" s="135">
        <f t="shared" si="0"/>
        <v>60.42827250740509</v>
      </c>
      <c r="H15" s="135">
        <f t="shared" si="0"/>
        <v>95.79708966750671</v>
      </c>
      <c r="I15" s="135">
        <f t="shared" si="0"/>
        <v>93.59233426764878</v>
      </c>
      <c r="J15" s="135">
        <f t="shared" si="0"/>
        <v>66.6959976901819</v>
      </c>
      <c r="K15" s="135">
        <f t="shared" si="0"/>
        <v>64.25157713630281</v>
      </c>
      <c r="L15" s="135">
        <f t="shared" si="0"/>
        <v>78.33753148614609</v>
      </c>
      <c r="M15" s="135">
        <f t="shared" si="0"/>
        <v>54.3054361839278</v>
      </c>
    </row>
    <row r="16" spans="1:13" ht="12.75">
      <c r="A16" s="134" t="s">
        <v>1205</v>
      </c>
      <c r="B16" s="135">
        <f aca="true" t="shared" si="1" ref="B16:M16">B9/B7*100</f>
        <v>63.69426751592356</v>
      </c>
      <c r="C16" s="135">
        <f t="shared" si="1"/>
        <v>70.74271481942715</v>
      </c>
      <c r="D16" s="135">
        <f t="shared" si="1"/>
        <v>57.26181061205195</v>
      </c>
      <c r="E16" s="135">
        <f t="shared" si="1"/>
        <v>74.5222019790662</v>
      </c>
      <c r="F16" s="135">
        <f t="shared" si="1"/>
        <v>82.15736978204654</v>
      </c>
      <c r="G16" s="135">
        <f t="shared" si="1"/>
        <v>57.220984265876794</v>
      </c>
      <c r="H16" s="135">
        <f t="shared" si="1"/>
        <v>92.57783920006504</v>
      </c>
      <c r="I16" s="135">
        <f t="shared" si="1"/>
        <v>91.06316407013885</v>
      </c>
      <c r="J16" s="135">
        <f t="shared" si="1"/>
        <v>62.76380735017118</v>
      </c>
      <c r="K16" s="135">
        <f t="shared" si="1"/>
        <v>60.36449372331612</v>
      </c>
      <c r="L16" s="135">
        <f t="shared" si="1"/>
        <v>75.27455919395466</v>
      </c>
      <c r="M16" s="135">
        <f t="shared" si="1"/>
        <v>51.806241942415134</v>
      </c>
    </row>
    <row r="17" spans="1:13" ht="12.75">
      <c r="A17" s="134" t="s">
        <v>1204</v>
      </c>
      <c r="B17" s="135">
        <f aca="true" t="shared" si="2" ref="B17:M17">B10/B8*100</f>
        <v>4.77676001790752</v>
      </c>
      <c r="C17" s="135">
        <f t="shared" si="2"/>
        <v>4.879976423940416</v>
      </c>
      <c r="D17" s="135">
        <f t="shared" si="2"/>
        <v>4.660138336032451</v>
      </c>
      <c r="E17" s="135">
        <f t="shared" si="2"/>
        <v>4.600539625920336</v>
      </c>
      <c r="F17" s="135">
        <f t="shared" si="2"/>
        <v>3.326869065133075</v>
      </c>
      <c r="G17" s="135">
        <f t="shared" si="2"/>
        <v>5.3075954490263975</v>
      </c>
      <c r="H17" s="135">
        <f t="shared" si="2"/>
        <v>3.360488798370672</v>
      </c>
      <c r="I17" s="135">
        <f t="shared" si="2"/>
        <v>2.6953614709569576</v>
      </c>
      <c r="J17" s="135">
        <f t="shared" si="2"/>
        <v>5.895691609977324</v>
      </c>
      <c r="K17" s="135">
        <f t="shared" si="2"/>
        <v>6.049786769810572</v>
      </c>
      <c r="L17" s="135">
        <f t="shared" si="2"/>
        <v>3.909967845659164</v>
      </c>
      <c r="M17" s="135">
        <f t="shared" si="2"/>
        <v>4.6021069291260694</v>
      </c>
    </row>
    <row r="18" spans="1:13" ht="12.75">
      <c r="A18" s="136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</row>
    <row r="19" spans="1:13" ht="12.75">
      <c r="A19" s="134" t="s">
        <v>1206</v>
      </c>
      <c r="B19" s="135">
        <f aca="true" t="shared" si="3" ref="B19:M19">B13/B9*100</f>
        <v>17.31940298507463</v>
      </c>
      <c r="C19" s="135">
        <f t="shared" si="3"/>
        <v>10.59598918431726</v>
      </c>
      <c r="D19" s="135">
        <f t="shared" si="3"/>
        <v>24.898399796799595</v>
      </c>
      <c r="E19" s="135">
        <f t="shared" si="3"/>
        <v>15.310867168400364</v>
      </c>
      <c r="F19" s="135">
        <f t="shared" si="3"/>
        <v>13.018815716657443</v>
      </c>
      <c r="G19" s="135">
        <f t="shared" si="3"/>
        <v>19.29310078715851</v>
      </c>
      <c r="H19" s="135">
        <f t="shared" si="3"/>
        <v>3.249034070951879</v>
      </c>
      <c r="I19" s="135">
        <f t="shared" si="3"/>
        <v>2.8775948460987832</v>
      </c>
      <c r="J19" s="135">
        <f t="shared" si="3"/>
        <v>14.7907995618839</v>
      </c>
      <c r="K19" s="135">
        <f t="shared" si="3"/>
        <v>29.811041908582286</v>
      </c>
      <c r="L19" s="135">
        <f t="shared" si="3"/>
        <v>22.50033462722527</v>
      </c>
      <c r="M19" s="135">
        <f t="shared" si="3"/>
        <v>24.620888093941986</v>
      </c>
    </row>
    <row r="20" spans="1:13" ht="12.7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4" ht="15">
      <c r="A24" s="70" t="s">
        <v>1259</v>
      </c>
    </row>
    <row r="25" ht="15">
      <c r="A25" s="70" t="s">
        <v>1194</v>
      </c>
    </row>
    <row r="26" ht="15">
      <c r="A26" s="70"/>
    </row>
    <row r="27" spans="1:13" ht="12.75">
      <c r="A27" s="145"/>
      <c r="B27" s="140" t="s">
        <v>1131</v>
      </c>
      <c r="C27" s="140" t="s">
        <v>1198</v>
      </c>
      <c r="D27" s="140" t="s">
        <v>16</v>
      </c>
      <c r="E27" s="145" t="s">
        <v>1131</v>
      </c>
      <c r="F27" s="145"/>
      <c r="G27" s="145" t="s">
        <v>15</v>
      </c>
      <c r="H27" s="145"/>
      <c r="I27" s="145" t="s">
        <v>16</v>
      </c>
      <c r="J27" s="145"/>
      <c r="K27" s="69"/>
      <c r="L27" s="69"/>
      <c r="M27" s="69"/>
    </row>
    <row r="28" spans="1:12" ht="52.5">
      <c r="A28" s="145"/>
      <c r="B28" s="140"/>
      <c r="C28" s="140"/>
      <c r="D28" s="140"/>
      <c r="E28" s="52" t="s">
        <v>1207</v>
      </c>
      <c r="F28" s="52" t="s">
        <v>1208</v>
      </c>
      <c r="G28" s="52" t="s">
        <v>1207</v>
      </c>
      <c r="H28" s="52" t="s">
        <v>1209</v>
      </c>
      <c r="I28" s="52" t="s">
        <v>1207</v>
      </c>
      <c r="J28" s="52" t="s">
        <v>1208</v>
      </c>
      <c r="L28" s="1"/>
    </row>
    <row r="30" spans="1:10" ht="12.75">
      <c r="A30" s="97" t="s">
        <v>1222</v>
      </c>
      <c r="B30" s="23">
        <f>E30+F30</f>
        <v>63185</v>
      </c>
      <c r="C30" s="23">
        <f>G30+H30</f>
        <v>27642</v>
      </c>
      <c r="D30" s="23">
        <f>I30+J30</f>
        <v>35543</v>
      </c>
      <c r="E30" s="23">
        <v>51175</v>
      </c>
      <c r="F30" s="23">
        <v>12010</v>
      </c>
      <c r="G30" s="23">
        <v>25390</v>
      </c>
      <c r="H30" s="23">
        <v>2252</v>
      </c>
      <c r="I30" s="23">
        <v>25785</v>
      </c>
      <c r="J30" s="23">
        <v>9758</v>
      </c>
    </row>
    <row r="31" spans="1:10" ht="12.75">
      <c r="A31" s="97" t="s">
        <v>1195</v>
      </c>
      <c r="B31" s="23">
        <f>E31+F31</f>
        <v>51776</v>
      </c>
      <c r="C31" s="23">
        <f>G31+H31</f>
        <v>26142</v>
      </c>
      <c r="D31" s="23">
        <f>I31+J31</f>
        <v>25633</v>
      </c>
      <c r="E31" s="23">
        <v>42083</v>
      </c>
      <c r="F31" s="23">
        <v>9693</v>
      </c>
      <c r="G31" s="23">
        <v>24129</v>
      </c>
      <c r="H31" s="23">
        <v>2013</v>
      </c>
      <c r="I31" s="23">
        <v>17954</v>
      </c>
      <c r="J31" s="23">
        <v>7679</v>
      </c>
    </row>
    <row r="32" spans="1:10" ht="12.75">
      <c r="A32" s="97" t="s">
        <v>1196</v>
      </c>
      <c r="B32" s="23">
        <f>E32+F32</f>
        <v>49773</v>
      </c>
      <c r="C32" s="23">
        <f>G32+H32</f>
        <v>25358</v>
      </c>
      <c r="D32" s="23">
        <f>I32+J32</f>
        <v>24415</v>
      </c>
      <c r="E32" s="23">
        <v>40828</v>
      </c>
      <c r="F32" s="23">
        <v>8945</v>
      </c>
      <c r="G32" s="23">
        <v>23481</v>
      </c>
      <c r="H32" s="23">
        <v>1877</v>
      </c>
      <c r="I32" s="23">
        <v>17347</v>
      </c>
      <c r="J32" s="23">
        <v>7068</v>
      </c>
    </row>
    <row r="33" spans="1:10" ht="12.75">
      <c r="A33" s="97" t="s">
        <v>1197</v>
      </c>
      <c r="B33" s="23">
        <f>E33+F33</f>
        <v>6344</v>
      </c>
      <c r="C33" s="23">
        <f>G33+H33</f>
        <v>804</v>
      </c>
      <c r="D33" s="23">
        <f>I33+J33</f>
        <v>5539</v>
      </c>
      <c r="E33" s="23">
        <v>5597</v>
      </c>
      <c r="F33" s="23">
        <v>747</v>
      </c>
      <c r="G33" s="23">
        <v>668</v>
      </c>
      <c r="H33" s="23">
        <v>136</v>
      </c>
      <c r="I33" s="23">
        <v>4928</v>
      </c>
      <c r="J33" s="23">
        <v>611</v>
      </c>
    </row>
    <row r="34" ht="12.75">
      <c r="A34" s="4"/>
    </row>
    <row r="35" spans="1:10" ht="26.25">
      <c r="A35" s="98" t="s">
        <v>1199</v>
      </c>
      <c r="B35" s="23">
        <f>E35+F35</f>
        <v>42816</v>
      </c>
      <c r="C35" s="23">
        <f>G35+H35</f>
        <v>24586</v>
      </c>
      <c r="D35" s="23">
        <f>I35+J35</f>
        <v>18230</v>
      </c>
      <c r="E35" s="23">
        <v>35232</v>
      </c>
      <c r="F35" s="23">
        <v>7584</v>
      </c>
      <c r="G35" s="23">
        <v>22813</v>
      </c>
      <c r="H35" s="23">
        <v>1773</v>
      </c>
      <c r="I35" s="23">
        <v>12419</v>
      </c>
      <c r="J35" s="23">
        <v>5811</v>
      </c>
    </row>
    <row r="36" spans="1:10" ht="26.25">
      <c r="A36" s="98" t="s">
        <v>1200</v>
      </c>
      <c r="B36" s="23">
        <f>E36+F36</f>
        <v>6958</v>
      </c>
      <c r="C36" s="23">
        <f>G36+H36</f>
        <v>773</v>
      </c>
      <c r="D36" s="23">
        <f>I36+J36</f>
        <v>6185</v>
      </c>
      <c r="E36" s="23">
        <v>5597</v>
      </c>
      <c r="F36" s="23">
        <v>1361</v>
      </c>
      <c r="G36" s="23">
        <v>668</v>
      </c>
      <c r="H36" s="23">
        <v>105</v>
      </c>
      <c r="I36" s="23">
        <v>4928</v>
      </c>
      <c r="J36" s="23">
        <v>1257</v>
      </c>
    </row>
    <row r="37" ht="12.75">
      <c r="A37" s="4"/>
    </row>
    <row r="38" spans="1:12" ht="12.75">
      <c r="A38" s="99" t="s">
        <v>1203</v>
      </c>
      <c r="B38" s="71">
        <f aca="true" t="shared" si="4" ref="B38:J38">B31/B30*100</f>
        <v>81.94349924823929</v>
      </c>
      <c r="C38" s="71">
        <f t="shared" si="4"/>
        <v>94.57347514651617</v>
      </c>
      <c r="D38" s="71">
        <f t="shared" si="4"/>
        <v>72.11827926736629</v>
      </c>
      <c r="E38" s="71">
        <f t="shared" si="4"/>
        <v>82.23351245725452</v>
      </c>
      <c r="F38" s="71">
        <f t="shared" si="4"/>
        <v>80.70774354704413</v>
      </c>
      <c r="G38" s="71">
        <f t="shared" si="4"/>
        <v>95.03347774714454</v>
      </c>
      <c r="H38" s="71">
        <f t="shared" si="4"/>
        <v>89.38721136767317</v>
      </c>
      <c r="I38" s="71">
        <f t="shared" si="4"/>
        <v>69.62962962962963</v>
      </c>
      <c r="J38" s="71">
        <f t="shared" si="4"/>
        <v>78.69440459110474</v>
      </c>
      <c r="L38" s="9"/>
    </row>
    <row r="39" spans="1:12" ht="12.75">
      <c r="A39" s="99" t="s">
        <v>1205</v>
      </c>
      <c r="B39" s="71">
        <f aca="true" t="shared" si="5" ref="B39:J39">B32/B30*100</f>
        <v>78.77344306401835</v>
      </c>
      <c r="C39" s="71">
        <f t="shared" si="5"/>
        <v>91.73721148976196</v>
      </c>
      <c r="D39" s="71">
        <f t="shared" si="5"/>
        <v>68.69144416622119</v>
      </c>
      <c r="E39" s="71">
        <f t="shared" si="5"/>
        <v>79.78114313629702</v>
      </c>
      <c r="F39" s="71">
        <f t="shared" si="5"/>
        <v>74.47960033305579</v>
      </c>
      <c r="G39" s="71">
        <f t="shared" si="5"/>
        <v>92.48129184718394</v>
      </c>
      <c r="H39" s="71">
        <f t="shared" si="5"/>
        <v>83.34813499111901</v>
      </c>
      <c r="I39" s="71">
        <f t="shared" si="5"/>
        <v>67.27554779910801</v>
      </c>
      <c r="J39" s="71">
        <f t="shared" si="5"/>
        <v>72.43287558926009</v>
      </c>
      <c r="L39" s="9"/>
    </row>
    <row r="40" spans="1:12" ht="12.75">
      <c r="A40" s="99" t="s">
        <v>1204</v>
      </c>
      <c r="B40" s="71">
        <f aca="true" t="shared" si="6" ref="B40:J40">B33/B31*100</f>
        <v>12.252781211372064</v>
      </c>
      <c r="C40" s="71">
        <f t="shared" si="6"/>
        <v>3.075510672481065</v>
      </c>
      <c r="D40" s="71">
        <f t="shared" si="6"/>
        <v>21.608863574298756</v>
      </c>
      <c r="E40" s="71">
        <f t="shared" si="6"/>
        <v>13.299907325998623</v>
      </c>
      <c r="F40" s="71">
        <f t="shared" si="6"/>
        <v>7.706592386258125</v>
      </c>
      <c r="G40" s="71">
        <f t="shared" si="6"/>
        <v>2.768452899001202</v>
      </c>
      <c r="H40" s="71">
        <f t="shared" si="6"/>
        <v>6.756085444610036</v>
      </c>
      <c r="I40" s="71">
        <f t="shared" si="6"/>
        <v>27.447922468530688</v>
      </c>
      <c r="J40" s="71">
        <f t="shared" si="6"/>
        <v>7.956765203802578</v>
      </c>
      <c r="L40" s="9"/>
    </row>
    <row r="41" spans="1:10" ht="12.75">
      <c r="A41" s="100"/>
      <c r="B41" s="72"/>
      <c r="C41" s="72"/>
      <c r="D41" s="72"/>
      <c r="E41" s="72"/>
      <c r="F41" s="72"/>
      <c r="G41" s="72"/>
      <c r="H41" s="72"/>
      <c r="I41" s="72"/>
      <c r="J41" s="72"/>
    </row>
    <row r="42" spans="1:12" ht="12.75">
      <c r="A42" s="99" t="s">
        <v>1206</v>
      </c>
      <c r="B42" s="71">
        <f aca="true" t="shared" si="7" ref="B42:J42">B36/B32*100</f>
        <v>13.979466779177466</v>
      </c>
      <c r="C42" s="71">
        <f t="shared" si="7"/>
        <v>3.048347661487499</v>
      </c>
      <c r="D42" s="71">
        <f t="shared" si="7"/>
        <v>25.332787220970715</v>
      </c>
      <c r="E42" s="71">
        <f t="shared" si="7"/>
        <v>13.708729303419224</v>
      </c>
      <c r="F42" s="71">
        <f t="shared" si="7"/>
        <v>15.215204024594744</v>
      </c>
      <c r="G42" s="71">
        <f t="shared" si="7"/>
        <v>2.8448532856351942</v>
      </c>
      <c r="H42" s="71">
        <f t="shared" si="7"/>
        <v>5.5940330314331375</v>
      </c>
      <c r="I42" s="71">
        <f t="shared" si="7"/>
        <v>28.408370323398856</v>
      </c>
      <c r="J42" s="71">
        <f t="shared" si="7"/>
        <v>17.784380305602717</v>
      </c>
      <c r="L42" s="9"/>
    </row>
    <row r="43" spans="1:10" ht="12.75">
      <c r="A43" s="75"/>
      <c r="B43" s="75"/>
      <c r="C43" s="75"/>
      <c r="D43" s="75"/>
      <c r="E43" s="75"/>
      <c r="F43" s="75"/>
      <c r="G43" s="75"/>
      <c r="H43" s="75"/>
      <c r="I43" s="75"/>
      <c r="J43" s="75"/>
    </row>
    <row r="44" spans="1:10" ht="12.75">
      <c r="A44" s="130"/>
      <c r="B44" s="130"/>
      <c r="C44" s="130"/>
      <c r="D44" s="130"/>
      <c r="E44" s="130"/>
      <c r="F44" s="130"/>
      <c r="G44" s="130"/>
      <c r="H44" s="130"/>
      <c r="I44" s="130"/>
      <c r="J44" s="130"/>
    </row>
    <row r="45" ht="15">
      <c r="A45" s="70" t="s">
        <v>1284</v>
      </c>
    </row>
    <row r="46" ht="15">
      <c r="A46" s="70" t="s">
        <v>1285</v>
      </c>
    </row>
  </sheetData>
  <mergeCells count="14">
    <mergeCell ref="D27:D28"/>
    <mergeCell ref="E27:F27"/>
    <mergeCell ref="G27:H27"/>
    <mergeCell ref="I27:J27"/>
    <mergeCell ref="A4:A5"/>
    <mergeCell ref="A27:A28"/>
    <mergeCell ref="B27:B28"/>
    <mergeCell ref="C27:C28"/>
    <mergeCell ref="B4:B5"/>
    <mergeCell ref="C4:C5"/>
    <mergeCell ref="D4:D5"/>
    <mergeCell ref="E4:G4"/>
    <mergeCell ref="H4:J4"/>
    <mergeCell ref="K4:M4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06"/>
  <sheetViews>
    <sheetView workbookViewId="0" topLeftCell="A696">
      <selection activeCell="A705" sqref="A705:A706"/>
    </sheetView>
  </sheetViews>
  <sheetFormatPr defaultColWidth="9.140625" defaultRowHeight="12.75"/>
  <cols>
    <col min="1" max="1" width="6.57421875" style="0" customWidth="1"/>
    <col min="2" max="2" width="27.28125" style="0" customWidth="1"/>
    <col min="3" max="3" width="13.00390625" style="0" customWidth="1"/>
    <col min="4" max="4" width="14.28125" style="0" customWidth="1"/>
    <col min="5" max="5" width="14.140625" style="0" customWidth="1"/>
    <col min="6" max="6" width="12.140625" style="11" customWidth="1"/>
    <col min="7" max="8" width="10.00390625" style="0" customWidth="1"/>
    <col min="10" max="10" width="11.421875" style="0" customWidth="1"/>
  </cols>
  <sheetData>
    <row r="1" ht="15">
      <c r="A1" s="70" t="s">
        <v>0</v>
      </c>
    </row>
    <row r="2" ht="12.75">
      <c r="A2" s="4" t="s">
        <v>1216</v>
      </c>
    </row>
    <row r="3" spans="1:11" ht="63.75" customHeight="1" thickBot="1">
      <c r="A3" s="6" t="s">
        <v>1127</v>
      </c>
      <c r="B3" s="7" t="s">
        <v>1128</v>
      </c>
      <c r="C3" s="7" t="s">
        <v>1108</v>
      </c>
      <c r="D3" s="7" t="s">
        <v>1109</v>
      </c>
      <c r="E3" s="7" t="s">
        <v>1129</v>
      </c>
      <c r="F3" s="18" t="s">
        <v>3</v>
      </c>
      <c r="G3" s="7" t="s">
        <v>4</v>
      </c>
      <c r="H3" s="7" t="s">
        <v>5</v>
      </c>
      <c r="I3" s="8"/>
      <c r="J3" s="19" t="s">
        <v>6</v>
      </c>
      <c r="K3" s="8"/>
    </row>
    <row r="5" spans="1:10" ht="26.25">
      <c r="A5" s="13" t="s">
        <v>562</v>
      </c>
      <c r="B5" s="14" t="s">
        <v>563</v>
      </c>
      <c r="C5" s="15">
        <v>5599226</v>
      </c>
      <c r="D5" s="15">
        <v>1444368</v>
      </c>
      <c r="E5" s="15">
        <v>7043594</v>
      </c>
      <c r="F5" s="21">
        <v>20.506122300632317</v>
      </c>
      <c r="G5" s="20">
        <f>C5/C$13*100</f>
        <v>8.585686329527729</v>
      </c>
      <c r="H5" s="21">
        <f aca="true" t="shared" si="0" ref="H5:H13">D5/D$13*100</f>
        <v>15.575804214144231</v>
      </c>
      <c r="I5" s="23"/>
      <c r="J5" s="23">
        <f>ABS(G5-H5)/100</f>
        <v>0.06990117884616502</v>
      </c>
    </row>
    <row r="6" spans="1:10" ht="39">
      <c r="A6" s="16" t="s">
        <v>146</v>
      </c>
      <c r="B6" s="14" t="s">
        <v>677</v>
      </c>
      <c r="C6" s="15">
        <v>2311003</v>
      </c>
      <c r="D6" s="15">
        <v>54467</v>
      </c>
      <c r="E6" s="15">
        <v>2365470</v>
      </c>
      <c r="F6" s="20">
        <v>2.302586800931739</v>
      </c>
      <c r="G6" s="20">
        <f aca="true" t="shared" si="1" ref="G6:G13">C6/C$13*100</f>
        <v>3.5436231480203815</v>
      </c>
      <c r="H6" s="20">
        <f t="shared" si="0"/>
        <v>0.5873623121889947</v>
      </c>
      <c r="I6" s="23"/>
      <c r="J6" s="23">
        <f aca="true" t="shared" si="2" ref="J6:J12">ABS(G6-H6)/100</f>
        <v>0.029562608358313865</v>
      </c>
    </row>
    <row r="7" spans="1:10" ht="26.25">
      <c r="A7" s="16" t="s">
        <v>182</v>
      </c>
      <c r="B7" s="14" t="s">
        <v>706</v>
      </c>
      <c r="C7" s="15">
        <v>6858075</v>
      </c>
      <c r="D7" s="15">
        <v>471791</v>
      </c>
      <c r="E7" s="15">
        <v>7329866</v>
      </c>
      <c r="F7" s="20">
        <v>6.436556957521461</v>
      </c>
      <c r="G7" s="20">
        <f t="shared" si="1"/>
        <v>10.515967880984958</v>
      </c>
      <c r="H7" s="20">
        <f t="shared" si="0"/>
        <v>5.0877091198332565</v>
      </c>
      <c r="I7" s="23"/>
      <c r="J7" s="23">
        <f t="shared" si="2"/>
        <v>0.05428258761151701</v>
      </c>
    </row>
    <row r="8" spans="1:10" ht="12.75">
      <c r="A8" s="16" t="s">
        <v>229</v>
      </c>
      <c r="B8" s="14" t="s">
        <v>750</v>
      </c>
      <c r="C8" s="15">
        <v>9514257</v>
      </c>
      <c r="D8" s="15">
        <v>679403</v>
      </c>
      <c r="E8" s="15">
        <v>10193660</v>
      </c>
      <c r="F8" s="20">
        <v>6.664956453324909</v>
      </c>
      <c r="G8" s="21">
        <f t="shared" si="1"/>
        <v>14.588878223617602</v>
      </c>
      <c r="H8" s="20">
        <f t="shared" si="0"/>
        <v>7.32655951288192</v>
      </c>
      <c r="I8" s="23"/>
      <c r="J8" s="23">
        <f t="shared" si="2"/>
        <v>0.07262318710735682</v>
      </c>
    </row>
    <row r="9" spans="1:10" ht="12.75">
      <c r="A9" s="16" t="s">
        <v>261</v>
      </c>
      <c r="B9" s="14" t="s">
        <v>781</v>
      </c>
      <c r="C9" s="15">
        <v>5539759</v>
      </c>
      <c r="D9" s="15">
        <v>1208770</v>
      </c>
      <c r="E9" s="15">
        <v>6748529</v>
      </c>
      <c r="F9" s="21">
        <v>17.911607107267375</v>
      </c>
      <c r="G9" s="20">
        <f t="shared" si="1"/>
        <v>8.494501403440083</v>
      </c>
      <c r="H9" s="20">
        <f t="shared" si="0"/>
        <v>13.035157840613417</v>
      </c>
      <c r="I9" s="23"/>
      <c r="J9" s="23">
        <f t="shared" si="2"/>
        <v>0.04540656437173334</v>
      </c>
    </row>
    <row r="10" spans="1:10" ht="39">
      <c r="A10" s="16" t="s">
        <v>295</v>
      </c>
      <c r="B10" s="14" t="s">
        <v>810</v>
      </c>
      <c r="C10" s="15">
        <v>3979482</v>
      </c>
      <c r="D10" s="15">
        <v>814778</v>
      </c>
      <c r="E10" s="15">
        <v>4794260</v>
      </c>
      <c r="F10" s="21">
        <v>16.994864692361283</v>
      </c>
      <c r="G10" s="20">
        <f t="shared" si="1"/>
        <v>6.102019137288201</v>
      </c>
      <c r="H10" s="20">
        <f t="shared" si="0"/>
        <v>8.786419116175384</v>
      </c>
      <c r="I10" s="23"/>
      <c r="J10" s="23">
        <f t="shared" si="2"/>
        <v>0.026843999788871836</v>
      </c>
    </row>
    <row r="11" spans="1:10" ht="52.5">
      <c r="A11" s="16" t="s">
        <v>340</v>
      </c>
      <c r="B11" s="14" t="s">
        <v>1080</v>
      </c>
      <c r="C11" s="15">
        <v>29384920</v>
      </c>
      <c r="D11" s="15">
        <v>4308643</v>
      </c>
      <c r="E11" s="15">
        <v>33693563</v>
      </c>
      <c r="F11" s="20">
        <v>12.787733372098403</v>
      </c>
      <c r="G11" s="21">
        <f t="shared" si="1"/>
        <v>45.05796085713739</v>
      </c>
      <c r="H11" s="21">
        <f t="shared" si="0"/>
        <v>46.463629626690036</v>
      </c>
      <c r="I11" s="23"/>
      <c r="J11" s="23">
        <f t="shared" si="2"/>
        <v>0.014056687695526477</v>
      </c>
    </row>
    <row r="12" spans="1:10" ht="26.25">
      <c r="A12" s="16" t="s">
        <v>557</v>
      </c>
      <c r="B12" s="14" t="s">
        <v>1047</v>
      </c>
      <c r="C12" s="15">
        <v>2029101</v>
      </c>
      <c r="D12" s="15">
        <v>290932</v>
      </c>
      <c r="E12" s="15">
        <v>2320033</v>
      </c>
      <c r="F12" s="21">
        <v>12.53999404318818</v>
      </c>
      <c r="G12" s="20">
        <f t="shared" si="1"/>
        <v>3.1113630199836626</v>
      </c>
      <c r="H12" s="20">
        <f t="shared" si="0"/>
        <v>3.1373582574727554</v>
      </c>
      <c r="I12" s="23"/>
      <c r="J12" s="23">
        <f t="shared" si="2"/>
        <v>0.0002599523748909283</v>
      </c>
    </row>
    <row r="13" spans="1:11" ht="26.25" customHeight="1">
      <c r="A13" s="17" t="s">
        <v>1110</v>
      </c>
      <c r="B13" s="73" t="s">
        <v>1111</v>
      </c>
      <c r="C13" s="73">
        <v>65215823</v>
      </c>
      <c r="D13" s="73">
        <v>9273152</v>
      </c>
      <c r="E13" s="73">
        <v>74488975</v>
      </c>
      <c r="F13" s="101">
        <v>12.449026181391273</v>
      </c>
      <c r="G13" s="101">
        <f t="shared" si="1"/>
        <v>100</v>
      </c>
      <c r="H13" s="101">
        <f t="shared" si="0"/>
        <v>100</v>
      </c>
      <c r="I13" s="2"/>
      <c r="J13" s="2"/>
      <c r="K13" s="2"/>
    </row>
    <row r="14" ht="12.75">
      <c r="F14" s="12"/>
    </row>
    <row r="15" ht="39">
      <c r="F15" s="74" t="s">
        <v>1221</v>
      </c>
    </row>
    <row r="16" spans="6:7" ht="12.75">
      <c r="F16" s="5" t="s">
        <v>1220</v>
      </c>
      <c r="G16" s="10">
        <f>D13/C13*100</f>
        <v>14.219174999907613</v>
      </c>
    </row>
    <row r="17" spans="9:10" ht="12.75">
      <c r="I17" s="4" t="s">
        <v>7</v>
      </c>
      <c r="J17" s="28">
        <f>SUM(J5:J12)/2</f>
        <v>0.15646838307718766</v>
      </c>
    </row>
    <row r="19" ht="15">
      <c r="A19" s="70" t="s">
        <v>0</v>
      </c>
    </row>
    <row r="20" ht="12.75">
      <c r="A20" s="4" t="s">
        <v>1217</v>
      </c>
    </row>
    <row r="21" spans="1:11" ht="66" thickBot="1">
      <c r="A21" s="105" t="s">
        <v>1127</v>
      </c>
      <c r="B21" s="106" t="s">
        <v>1128</v>
      </c>
      <c r="C21" s="106" t="s">
        <v>1108</v>
      </c>
      <c r="D21" s="106" t="s">
        <v>1109</v>
      </c>
      <c r="E21" s="106" t="s">
        <v>1129</v>
      </c>
      <c r="F21" s="107" t="s">
        <v>3</v>
      </c>
      <c r="G21" s="106" t="s">
        <v>4</v>
      </c>
      <c r="H21" s="106" t="s">
        <v>5</v>
      </c>
      <c r="I21" s="108"/>
      <c r="J21" s="109" t="s">
        <v>6</v>
      </c>
      <c r="K21" s="8"/>
    </row>
    <row r="23" spans="1:10" ht="26.25">
      <c r="A23" s="13" t="s">
        <v>562</v>
      </c>
      <c r="B23" s="14" t="s">
        <v>563</v>
      </c>
      <c r="C23" s="15">
        <v>5599226</v>
      </c>
      <c r="D23" s="15">
        <v>1444368</v>
      </c>
      <c r="E23" s="15">
        <v>7043594</v>
      </c>
      <c r="F23" s="77">
        <v>20.506122300632317</v>
      </c>
      <c r="G23" s="43">
        <f>C23/C$125*100</f>
        <v>8.585686329527729</v>
      </c>
      <c r="H23" s="78">
        <f>D23/D$125*100</f>
        <v>15.575804214144231</v>
      </c>
      <c r="I23" s="23"/>
      <c r="J23" s="23"/>
    </row>
    <row r="24" spans="1:10" ht="12.75">
      <c r="A24" s="16" t="s">
        <v>18</v>
      </c>
      <c r="B24" s="24" t="s">
        <v>564</v>
      </c>
      <c r="C24" s="25">
        <v>38816</v>
      </c>
      <c r="D24" s="25">
        <v>1785</v>
      </c>
      <c r="E24" s="25">
        <v>40601</v>
      </c>
      <c r="F24" s="27">
        <v>4.39644343735376</v>
      </c>
      <c r="G24" s="27">
        <f aca="true" t="shared" si="3" ref="G24:G87">C24/C$125*100</f>
        <v>0.05951929794706417</v>
      </c>
      <c r="H24" s="27">
        <f aca="true" t="shared" si="4" ref="H24:H87">D24/D$125*100</f>
        <v>0.01924911831489444</v>
      </c>
      <c r="I24" s="23"/>
      <c r="J24" s="23">
        <f>ABS(G24-H24)/100</f>
        <v>0.00040270179632169727</v>
      </c>
    </row>
    <row r="25" spans="1:10" ht="26.25">
      <c r="A25" s="16" t="s">
        <v>24</v>
      </c>
      <c r="B25" s="24" t="s">
        <v>570</v>
      </c>
      <c r="C25" s="25">
        <v>22606</v>
      </c>
      <c r="D25" s="25">
        <v>1564</v>
      </c>
      <c r="E25" s="25">
        <v>24170</v>
      </c>
      <c r="F25" s="27">
        <v>6.470831609433183</v>
      </c>
      <c r="G25" s="27">
        <f t="shared" si="3"/>
        <v>0.03466336689487151</v>
      </c>
      <c r="H25" s="27">
        <f t="shared" si="4"/>
        <v>0.016865894142574174</v>
      </c>
      <c r="I25" s="23"/>
      <c r="J25" s="23">
        <f aca="true" t="shared" si="5" ref="J25:J43">ABS(G25-H25)/100</f>
        <v>0.00017797472752297338</v>
      </c>
    </row>
    <row r="26" spans="1:10" ht="39">
      <c r="A26" s="16" t="s">
        <v>27</v>
      </c>
      <c r="B26" s="24" t="s">
        <v>573</v>
      </c>
      <c r="C26" s="25">
        <v>349184</v>
      </c>
      <c r="D26" s="25">
        <v>3701</v>
      </c>
      <c r="E26" s="25">
        <v>352885</v>
      </c>
      <c r="F26" s="27">
        <v>1.048783598056024</v>
      </c>
      <c r="G26" s="27">
        <f t="shared" si="3"/>
        <v>0.5354283422904899</v>
      </c>
      <c r="H26" s="27">
        <f t="shared" si="4"/>
        <v>0.03991091702152623</v>
      </c>
      <c r="I26" s="23"/>
      <c r="J26" s="23">
        <f t="shared" si="5"/>
        <v>0.004955174252689636</v>
      </c>
    </row>
    <row r="27" spans="1:10" ht="12.75">
      <c r="A27" s="16" t="s">
        <v>38</v>
      </c>
      <c r="B27" s="24" t="s">
        <v>584</v>
      </c>
      <c r="C27" s="25">
        <v>312608</v>
      </c>
      <c r="D27" s="25">
        <v>7028</v>
      </c>
      <c r="E27" s="25">
        <v>319636</v>
      </c>
      <c r="F27" s="27">
        <v>2.1987510793527636</v>
      </c>
      <c r="G27" s="27">
        <f t="shared" si="3"/>
        <v>0.47934379360665286</v>
      </c>
      <c r="H27" s="27">
        <f t="shared" si="4"/>
        <v>0.07578868544374125</v>
      </c>
      <c r="I27" s="23"/>
      <c r="J27" s="23">
        <f t="shared" si="5"/>
        <v>0.004035551081629116</v>
      </c>
    </row>
    <row r="28" spans="1:10" ht="26.25">
      <c r="A28" s="16" t="s">
        <v>48</v>
      </c>
      <c r="B28" s="24" t="s">
        <v>593</v>
      </c>
      <c r="C28" s="25">
        <v>10999</v>
      </c>
      <c r="D28" s="25">
        <v>101</v>
      </c>
      <c r="E28" s="25">
        <v>11100</v>
      </c>
      <c r="F28" s="27">
        <v>0.9099099099099099</v>
      </c>
      <c r="G28" s="27">
        <f t="shared" si="3"/>
        <v>0.016865538904569218</v>
      </c>
      <c r="H28" s="27">
        <f t="shared" si="4"/>
        <v>0.0010891657982097134</v>
      </c>
      <c r="I28" s="23"/>
      <c r="J28" s="23">
        <f t="shared" si="5"/>
        <v>0.00015776373106359505</v>
      </c>
    </row>
    <row r="29" spans="1:10" ht="12.75">
      <c r="A29" s="16" t="s">
        <v>54</v>
      </c>
      <c r="B29" s="24" t="s">
        <v>598</v>
      </c>
      <c r="C29" s="25">
        <v>32884</v>
      </c>
      <c r="D29" s="25">
        <v>1479</v>
      </c>
      <c r="E29" s="25">
        <v>34363</v>
      </c>
      <c r="F29" s="27">
        <v>4.304047958560079</v>
      </c>
      <c r="G29" s="27">
        <f t="shared" si="3"/>
        <v>0.0504233458803395</v>
      </c>
      <c r="H29" s="27">
        <f t="shared" si="4"/>
        <v>0.015949269460912536</v>
      </c>
      <c r="I29" s="23"/>
      <c r="J29" s="23">
        <f t="shared" si="5"/>
        <v>0.00034474076419426956</v>
      </c>
    </row>
    <row r="30" spans="1:10" ht="12.75">
      <c r="A30" s="16" t="s">
        <v>60</v>
      </c>
      <c r="B30" s="24" t="s">
        <v>604</v>
      </c>
      <c r="C30" s="25">
        <v>21565</v>
      </c>
      <c r="D30" s="25">
        <v>3237</v>
      </c>
      <c r="E30" s="25">
        <v>24802</v>
      </c>
      <c r="F30" s="27">
        <v>13.051366825256029</v>
      </c>
      <c r="G30" s="27">
        <f t="shared" si="3"/>
        <v>0.033067128509594985</v>
      </c>
      <c r="H30" s="27">
        <f t="shared" si="4"/>
        <v>0.0349072246416321</v>
      </c>
      <c r="I30" s="23"/>
      <c r="J30" s="23">
        <f t="shared" si="5"/>
        <v>1.8400961320371166E-05</v>
      </c>
    </row>
    <row r="31" spans="1:10" ht="39">
      <c r="A31" s="16" t="s">
        <v>63</v>
      </c>
      <c r="B31" s="24" t="s">
        <v>607</v>
      </c>
      <c r="C31" s="25">
        <v>536745</v>
      </c>
      <c r="D31" s="25">
        <v>51431</v>
      </c>
      <c r="E31" s="25">
        <v>588176</v>
      </c>
      <c r="F31" s="27">
        <v>8.744151410462173</v>
      </c>
      <c r="G31" s="27">
        <f t="shared" si="3"/>
        <v>0.8230287916476956</v>
      </c>
      <c r="H31" s="27">
        <f t="shared" si="4"/>
        <v>0.5546226353239977</v>
      </c>
      <c r="I31" s="23"/>
      <c r="J31" s="23">
        <f t="shared" si="5"/>
        <v>0.002684061563236979</v>
      </c>
    </row>
    <row r="32" spans="1:10" ht="26.25">
      <c r="A32" s="16" t="s">
        <v>74</v>
      </c>
      <c r="B32" s="24" t="s">
        <v>616</v>
      </c>
      <c r="C32" s="25">
        <v>289193</v>
      </c>
      <c r="D32" s="25">
        <v>257393</v>
      </c>
      <c r="E32" s="25">
        <v>546586</v>
      </c>
      <c r="F32" s="82">
        <v>47.09103416479749</v>
      </c>
      <c r="G32" s="27">
        <f t="shared" si="3"/>
        <v>0.4434399302144818</v>
      </c>
      <c r="H32" s="83">
        <f t="shared" si="4"/>
        <v>2.775679725728641</v>
      </c>
      <c r="I32" s="23"/>
      <c r="J32" s="23">
        <f t="shared" si="5"/>
        <v>0.02332239795514159</v>
      </c>
    </row>
    <row r="33" spans="1:10" ht="39">
      <c r="A33" s="16" t="s">
        <v>85</v>
      </c>
      <c r="B33" s="24" t="s">
        <v>626</v>
      </c>
      <c r="C33" s="25">
        <v>14657</v>
      </c>
      <c r="D33" s="25">
        <v>1519</v>
      </c>
      <c r="E33" s="25">
        <v>16176</v>
      </c>
      <c r="F33" s="27">
        <v>9.390454995054402</v>
      </c>
      <c r="G33" s="27">
        <f t="shared" si="3"/>
        <v>0.02247460712103564</v>
      </c>
      <c r="H33" s="27">
        <f t="shared" si="4"/>
        <v>0.01638062225228272</v>
      </c>
      <c r="I33" s="23"/>
      <c r="J33" s="23">
        <f t="shared" si="5"/>
        <v>6.09398486875292E-05</v>
      </c>
    </row>
    <row r="34" spans="1:10" ht="39">
      <c r="A34" s="16" t="s">
        <v>87</v>
      </c>
      <c r="B34" s="24" t="s">
        <v>627</v>
      </c>
      <c r="C34" s="25">
        <v>15814</v>
      </c>
      <c r="D34" s="25">
        <v>1458</v>
      </c>
      <c r="E34" s="25">
        <v>17272</v>
      </c>
      <c r="F34" s="27">
        <v>8.441408059286706</v>
      </c>
      <c r="G34" s="27">
        <f t="shared" si="3"/>
        <v>0.02424871645030072</v>
      </c>
      <c r="H34" s="27">
        <f t="shared" si="4"/>
        <v>0.01572280924544319</v>
      </c>
      <c r="I34" s="23"/>
      <c r="J34" s="23">
        <f t="shared" si="5"/>
        <v>8.52590720485753E-05</v>
      </c>
    </row>
    <row r="35" spans="1:10" ht="26.25">
      <c r="A35" s="16" t="s">
        <v>93</v>
      </c>
      <c r="B35" s="24" t="s">
        <v>631</v>
      </c>
      <c r="C35" s="25">
        <v>1769</v>
      </c>
      <c r="D35" s="25">
        <v>187</v>
      </c>
      <c r="E35" s="25">
        <v>1956</v>
      </c>
      <c r="F35" s="27">
        <v>9.560327198364007</v>
      </c>
      <c r="G35" s="27">
        <f t="shared" si="3"/>
        <v>0.002712531895825343</v>
      </c>
      <c r="H35" s="27">
        <f t="shared" si="4"/>
        <v>0.0020165742996556078</v>
      </c>
      <c r="I35" s="23"/>
      <c r="J35" s="23">
        <f t="shared" si="5"/>
        <v>6.959575961697352E-06</v>
      </c>
    </row>
    <row r="36" spans="1:10" ht="26.25">
      <c r="A36" s="16" t="s">
        <v>97</v>
      </c>
      <c r="B36" s="24" t="s">
        <v>1058</v>
      </c>
      <c r="C36" s="25">
        <v>326203</v>
      </c>
      <c r="D36" s="25">
        <v>13708</v>
      </c>
      <c r="E36" s="25">
        <v>339911</v>
      </c>
      <c r="F36" s="27">
        <v>4.032820355916695</v>
      </c>
      <c r="G36" s="27">
        <f t="shared" si="3"/>
        <v>0.5001899615680692</v>
      </c>
      <c r="H36" s="27">
        <f t="shared" si="4"/>
        <v>0.1478246016025619</v>
      </c>
      <c r="I36" s="23"/>
      <c r="J36" s="23">
        <f t="shared" si="5"/>
        <v>0.003523653599655073</v>
      </c>
    </row>
    <row r="37" spans="1:10" ht="26.25">
      <c r="A37" s="16" t="s">
        <v>101</v>
      </c>
      <c r="B37" s="24" t="s">
        <v>638</v>
      </c>
      <c r="C37" s="25">
        <v>135128</v>
      </c>
      <c r="D37" s="25">
        <v>25359</v>
      </c>
      <c r="E37" s="25">
        <v>160487</v>
      </c>
      <c r="F37" s="27">
        <v>15.80127985444304</v>
      </c>
      <c r="G37" s="27">
        <f t="shared" si="3"/>
        <v>0.20720124930417577</v>
      </c>
      <c r="H37" s="27">
        <f t="shared" si="4"/>
        <v>0.2734668859089121</v>
      </c>
      <c r="I37" s="23"/>
      <c r="J37" s="23">
        <f t="shared" si="5"/>
        <v>0.0006626563660473633</v>
      </c>
    </row>
    <row r="38" spans="1:10" ht="12.75">
      <c r="A38" s="16" t="s">
        <v>111</v>
      </c>
      <c r="B38" s="24" t="s">
        <v>646</v>
      </c>
      <c r="C38" s="25">
        <v>217810</v>
      </c>
      <c r="D38" s="25">
        <v>4664</v>
      </c>
      <c r="E38" s="25">
        <v>222474</v>
      </c>
      <c r="F38" s="27">
        <v>2.096424750757392</v>
      </c>
      <c r="G38" s="27">
        <f t="shared" si="3"/>
        <v>0.33398336474263307</v>
      </c>
      <c r="H38" s="27">
        <f t="shared" si="4"/>
        <v>0.0502957354737634</v>
      </c>
      <c r="I38" s="23"/>
      <c r="J38" s="23">
        <f t="shared" si="5"/>
        <v>0.002836876292688697</v>
      </c>
    </row>
    <row r="39" spans="1:10" ht="12.75">
      <c r="A39" s="16" t="s">
        <v>116</v>
      </c>
      <c r="B39" s="24" t="s">
        <v>651</v>
      </c>
      <c r="C39" s="25">
        <v>2623329</v>
      </c>
      <c r="D39" s="25">
        <v>1032154</v>
      </c>
      <c r="E39" s="25">
        <v>3655483</v>
      </c>
      <c r="F39" s="82">
        <v>28.235776229844316</v>
      </c>
      <c r="G39" s="27">
        <f t="shared" si="3"/>
        <v>4.022534531228717</v>
      </c>
      <c r="H39" s="83">
        <f t="shared" si="4"/>
        <v>11.130562725597509</v>
      </c>
      <c r="I39" s="23"/>
      <c r="J39" s="23">
        <f t="shared" si="5"/>
        <v>0.07108028194368791</v>
      </c>
    </row>
    <row r="40" spans="1:10" ht="39">
      <c r="A40" s="16" t="s">
        <v>125</v>
      </c>
      <c r="B40" s="24" t="s">
        <v>659</v>
      </c>
      <c r="C40" s="25">
        <v>27924</v>
      </c>
      <c r="D40" s="25">
        <v>1984</v>
      </c>
      <c r="E40" s="25">
        <v>29908</v>
      </c>
      <c r="F40" s="27">
        <v>6.633676608265347</v>
      </c>
      <c r="G40" s="27">
        <f t="shared" si="3"/>
        <v>0.042817829654622316</v>
      </c>
      <c r="H40" s="27">
        <f t="shared" si="4"/>
        <v>0.021395098451961102</v>
      </c>
      <c r="I40" s="23"/>
      <c r="J40" s="23">
        <f t="shared" si="5"/>
        <v>0.00021422731202661214</v>
      </c>
    </row>
    <row r="41" spans="1:10" ht="39">
      <c r="A41" s="16" t="s">
        <v>127</v>
      </c>
      <c r="B41" s="24" t="s">
        <v>661</v>
      </c>
      <c r="C41" s="25">
        <v>99041</v>
      </c>
      <c r="D41" s="25">
        <v>2741</v>
      </c>
      <c r="E41" s="25">
        <v>101782</v>
      </c>
      <c r="F41" s="27">
        <v>2.6930105519640013</v>
      </c>
      <c r="G41" s="27">
        <f t="shared" si="3"/>
        <v>0.15186651865146286</v>
      </c>
      <c r="H41" s="27">
        <f t="shared" si="4"/>
        <v>0.029558450028641825</v>
      </c>
      <c r="I41" s="23"/>
      <c r="J41" s="23">
        <f t="shared" si="5"/>
        <v>0.0012230806862282104</v>
      </c>
    </row>
    <row r="42" spans="1:10" ht="26.25">
      <c r="A42" s="16" t="s">
        <v>133</v>
      </c>
      <c r="B42" s="24" t="s">
        <v>666</v>
      </c>
      <c r="C42" s="25">
        <v>137727</v>
      </c>
      <c r="D42" s="25">
        <v>15274</v>
      </c>
      <c r="E42" s="25">
        <v>153001</v>
      </c>
      <c r="F42" s="27">
        <v>9.982941287965438</v>
      </c>
      <c r="G42" s="27">
        <f t="shared" si="3"/>
        <v>0.21118647847164332</v>
      </c>
      <c r="H42" s="27">
        <f t="shared" si="4"/>
        <v>0.16471206338470457</v>
      </c>
      <c r="I42" s="23"/>
      <c r="J42" s="23">
        <f t="shared" si="5"/>
        <v>0.0004647441508693875</v>
      </c>
    </row>
    <row r="43" spans="1:10" ht="26.25">
      <c r="A43" s="16" t="s">
        <v>140</v>
      </c>
      <c r="B43" s="24" t="s">
        <v>672</v>
      </c>
      <c r="C43" s="25">
        <v>385224</v>
      </c>
      <c r="D43" s="25">
        <v>17601</v>
      </c>
      <c r="E43" s="25">
        <v>402825</v>
      </c>
      <c r="F43" s="27">
        <v>4.369391174827779</v>
      </c>
      <c r="G43" s="27">
        <f t="shared" si="3"/>
        <v>0.5906910045434832</v>
      </c>
      <c r="H43" s="27">
        <f t="shared" si="4"/>
        <v>0.189806012022665</v>
      </c>
      <c r="I43" s="23"/>
      <c r="J43" s="23">
        <f t="shared" si="5"/>
        <v>0.004008849925208182</v>
      </c>
    </row>
    <row r="44" spans="1:10" ht="39">
      <c r="A44" s="16" t="s">
        <v>146</v>
      </c>
      <c r="B44" s="14" t="s">
        <v>677</v>
      </c>
      <c r="C44" s="15">
        <v>2311003</v>
      </c>
      <c r="D44" s="15">
        <v>54467</v>
      </c>
      <c r="E44" s="15">
        <v>2365470</v>
      </c>
      <c r="F44" s="30">
        <v>2.302586800931739</v>
      </c>
      <c r="G44" s="30">
        <f t="shared" si="3"/>
        <v>3.5436231480203815</v>
      </c>
      <c r="H44" s="30">
        <f t="shared" si="4"/>
        <v>0.5873623121889947</v>
      </c>
      <c r="I44" s="23"/>
      <c r="J44" s="23"/>
    </row>
    <row r="45" spans="1:10" ht="26.25">
      <c r="A45" s="16" t="s">
        <v>147</v>
      </c>
      <c r="B45" s="24" t="s">
        <v>678</v>
      </c>
      <c r="C45" s="25">
        <v>33158</v>
      </c>
      <c r="D45" s="25">
        <v>1557</v>
      </c>
      <c r="E45" s="25">
        <v>34715</v>
      </c>
      <c r="F45" s="27">
        <v>4.485092899323059</v>
      </c>
      <c r="G45" s="27">
        <f t="shared" si="3"/>
        <v>0.050843489317002104</v>
      </c>
      <c r="H45" s="27">
        <f t="shared" si="4"/>
        <v>0.01679040740408439</v>
      </c>
      <c r="I45" s="23"/>
      <c r="J45" s="23">
        <f aca="true" t="shared" si="6" ref="J45:J52">ABS(G45-H45)/100</f>
        <v>0.0003405308191291771</v>
      </c>
    </row>
    <row r="46" spans="1:10" ht="52.5">
      <c r="A46" s="16" t="s">
        <v>152</v>
      </c>
      <c r="B46" s="24" t="s">
        <v>1065</v>
      </c>
      <c r="C46" s="25">
        <v>593352</v>
      </c>
      <c r="D46" s="25">
        <v>10597</v>
      </c>
      <c r="E46" s="25">
        <v>603949</v>
      </c>
      <c r="F46" s="27">
        <v>1.754618353536474</v>
      </c>
      <c r="G46" s="27">
        <f t="shared" si="3"/>
        <v>0.9098282789438997</v>
      </c>
      <c r="H46" s="27">
        <f t="shared" si="4"/>
        <v>0.11427613825374587</v>
      </c>
      <c r="I46" s="23"/>
      <c r="J46" s="23">
        <f t="shared" si="6"/>
        <v>0.007955521406901539</v>
      </c>
    </row>
    <row r="47" spans="1:10" ht="52.5">
      <c r="A47" s="16" t="s">
        <v>158</v>
      </c>
      <c r="B47" s="24" t="s">
        <v>687</v>
      </c>
      <c r="C47" s="25">
        <v>477346</v>
      </c>
      <c r="D47" s="25">
        <v>11847</v>
      </c>
      <c r="E47" s="25">
        <v>489193</v>
      </c>
      <c r="F47" s="27">
        <v>2.421743565423054</v>
      </c>
      <c r="G47" s="27">
        <f t="shared" si="3"/>
        <v>0.731948134734112</v>
      </c>
      <c r="H47" s="27">
        <f t="shared" si="4"/>
        <v>0.1277559129840641</v>
      </c>
      <c r="I47" s="23"/>
      <c r="J47" s="23">
        <f t="shared" si="6"/>
        <v>0.006041922217500479</v>
      </c>
    </row>
    <row r="48" spans="1:10" ht="39">
      <c r="A48" s="16" t="s">
        <v>161</v>
      </c>
      <c r="B48" s="24" t="s">
        <v>689</v>
      </c>
      <c r="C48" s="25">
        <v>145585</v>
      </c>
      <c r="D48" s="25">
        <v>4593</v>
      </c>
      <c r="E48" s="25">
        <v>150178</v>
      </c>
      <c r="F48" s="27">
        <v>3.0583707333963694</v>
      </c>
      <c r="G48" s="27">
        <f t="shared" si="3"/>
        <v>0.22323570155666056</v>
      </c>
      <c r="H48" s="27">
        <f t="shared" si="4"/>
        <v>0.04953008426908132</v>
      </c>
      <c r="I48" s="23"/>
      <c r="J48" s="23">
        <f t="shared" si="6"/>
        <v>0.0017370561728757925</v>
      </c>
    </row>
    <row r="49" spans="1:10" ht="66">
      <c r="A49" s="16" t="s">
        <v>165</v>
      </c>
      <c r="B49" s="24" t="s">
        <v>693</v>
      </c>
      <c r="C49" s="25">
        <v>709348</v>
      </c>
      <c r="D49" s="25">
        <v>14553</v>
      </c>
      <c r="E49" s="25">
        <v>723901</v>
      </c>
      <c r="F49" s="27">
        <v>2.010357769916052</v>
      </c>
      <c r="G49" s="27">
        <f t="shared" si="3"/>
        <v>1.0876930894516197</v>
      </c>
      <c r="H49" s="27">
        <f t="shared" si="4"/>
        <v>0.15693692932025702</v>
      </c>
      <c r="I49" s="23"/>
      <c r="J49" s="23">
        <f t="shared" si="6"/>
        <v>0.009307561601313626</v>
      </c>
    </row>
    <row r="50" spans="1:10" ht="66">
      <c r="A50" s="16" t="s">
        <v>171</v>
      </c>
      <c r="B50" s="24" t="s">
        <v>1069</v>
      </c>
      <c r="C50" s="25">
        <v>107620</v>
      </c>
      <c r="D50" s="25">
        <v>1474</v>
      </c>
      <c r="E50" s="25">
        <v>109094</v>
      </c>
      <c r="F50" s="27">
        <v>1.351128384695767</v>
      </c>
      <c r="G50" s="27">
        <f t="shared" si="3"/>
        <v>0.16502130165558135</v>
      </c>
      <c r="H50" s="27">
        <f t="shared" si="4"/>
        <v>0.015895350361991262</v>
      </c>
      <c r="I50" s="23"/>
      <c r="J50" s="23">
        <f t="shared" si="6"/>
        <v>0.0014912595129359008</v>
      </c>
    </row>
    <row r="51" spans="1:10" ht="39">
      <c r="A51" s="16" t="s">
        <v>176</v>
      </c>
      <c r="B51" s="24" t="s">
        <v>700</v>
      </c>
      <c r="C51" s="25">
        <v>217637</v>
      </c>
      <c r="D51" s="25">
        <v>8673</v>
      </c>
      <c r="E51" s="25">
        <v>226310</v>
      </c>
      <c r="F51" s="27">
        <v>3.832353850912465</v>
      </c>
      <c r="G51" s="27">
        <f t="shared" si="3"/>
        <v>0.33371809169685707</v>
      </c>
      <c r="H51" s="27">
        <f t="shared" si="4"/>
        <v>0.09352806898884004</v>
      </c>
      <c r="I51" s="23"/>
      <c r="J51" s="23">
        <f t="shared" si="6"/>
        <v>0.0024019002270801704</v>
      </c>
    </row>
    <row r="52" spans="1:10" ht="39">
      <c r="A52" s="16" t="s">
        <v>180</v>
      </c>
      <c r="B52" s="24" t="s">
        <v>704</v>
      </c>
      <c r="C52" s="25">
        <v>26957</v>
      </c>
      <c r="D52" s="25">
        <v>1173</v>
      </c>
      <c r="E52" s="25">
        <v>28130</v>
      </c>
      <c r="F52" s="27">
        <v>4.169925346605048</v>
      </c>
      <c r="G52" s="27">
        <f t="shared" si="3"/>
        <v>0.04133506066464882</v>
      </c>
      <c r="H52" s="27">
        <f t="shared" si="4"/>
        <v>0.01264942060693063</v>
      </c>
      <c r="I52" s="23"/>
      <c r="J52" s="23">
        <f t="shared" si="6"/>
        <v>0.0002868564005771819</v>
      </c>
    </row>
    <row r="53" spans="1:10" ht="26.25">
      <c r="A53" s="16" t="s">
        <v>182</v>
      </c>
      <c r="B53" s="14" t="s">
        <v>706</v>
      </c>
      <c r="C53" s="15">
        <v>6858075</v>
      </c>
      <c r="D53" s="15">
        <v>471791</v>
      </c>
      <c r="E53" s="15">
        <v>7329866</v>
      </c>
      <c r="F53" s="30">
        <v>6.436556957521461</v>
      </c>
      <c r="G53" s="30">
        <f t="shared" si="3"/>
        <v>10.515967880984958</v>
      </c>
      <c r="H53" s="30">
        <f t="shared" si="4"/>
        <v>5.0877091198332565</v>
      </c>
      <c r="I53" s="23"/>
      <c r="J53" s="23"/>
    </row>
    <row r="54" spans="1:10" ht="26.25">
      <c r="A54" s="16" t="s">
        <v>183</v>
      </c>
      <c r="B54" s="24" t="s">
        <v>707</v>
      </c>
      <c r="C54" s="25">
        <v>721282</v>
      </c>
      <c r="D54" s="25">
        <v>43898</v>
      </c>
      <c r="E54" s="25">
        <v>765180</v>
      </c>
      <c r="F54" s="27">
        <v>5.736950782822343</v>
      </c>
      <c r="G54" s="27">
        <f t="shared" si="3"/>
        <v>1.1059923294995448</v>
      </c>
      <c r="H54" s="27">
        <f t="shared" si="4"/>
        <v>0.47338812088920784</v>
      </c>
      <c r="I54" s="23"/>
      <c r="J54" s="23">
        <f aca="true" t="shared" si="7" ref="J54:J63">ABS(G54-H54)/100</f>
        <v>0.00632604208610337</v>
      </c>
    </row>
    <row r="55" spans="1:10" ht="12.75">
      <c r="A55" s="16" t="s">
        <v>188</v>
      </c>
      <c r="B55" s="24" t="s">
        <v>712</v>
      </c>
      <c r="C55" s="25">
        <v>332354</v>
      </c>
      <c r="D55" s="25">
        <v>4446</v>
      </c>
      <c r="E55" s="25">
        <v>336800</v>
      </c>
      <c r="F55" s="27">
        <v>1.3200712589073633</v>
      </c>
      <c r="G55" s="27">
        <f t="shared" si="3"/>
        <v>0.5096217217100826</v>
      </c>
      <c r="H55" s="27">
        <f t="shared" si="4"/>
        <v>0.047944862760795896</v>
      </c>
      <c r="I55" s="23"/>
      <c r="J55" s="23">
        <f t="shared" si="7"/>
        <v>0.004616768589492867</v>
      </c>
    </row>
    <row r="56" spans="1:10" ht="39">
      <c r="A56" s="16" t="s">
        <v>190</v>
      </c>
      <c r="B56" s="24" t="s">
        <v>714</v>
      </c>
      <c r="C56" s="25">
        <v>230835</v>
      </c>
      <c r="D56" s="25">
        <v>89398</v>
      </c>
      <c r="E56" s="25">
        <v>320233</v>
      </c>
      <c r="F56" s="82">
        <v>27.916548263295788</v>
      </c>
      <c r="G56" s="27">
        <f t="shared" si="3"/>
        <v>0.35395551168617473</v>
      </c>
      <c r="H56" s="27">
        <f t="shared" si="4"/>
        <v>0.9640519210727916</v>
      </c>
      <c r="I56" s="23"/>
      <c r="J56" s="23">
        <f t="shared" si="7"/>
        <v>0.006100964093866168</v>
      </c>
    </row>
    <row r="57" spans="1:10" ht="26.25">
      <c r="A57" s="16" t="s">
        <v>194</v>
      </c>
      <c r="B57" s="24" t="s">
        <v>718</v>
      </c>
      <c r="C57" s="25">
        <v>757158</v>
      </c>
      <c r="D57" s="25">
        <v>55511</v>
      </c>
      <c r="E57" s="25">
        <v>812669</v>
      </c>
      <c r="F57" s="27">
        <v>6.830702290846581</v>
      </c>
      <c r="G57" s="27">
        <f t="shared" si="3"/>
        <v>1.1610035190386236</v>
      </c>
      <c r="H57" s="27">
        <f t="shared" si="4"/>
        <v>0.5986206200437564</v>
      </c>
      <c r="I57" s="23"/>
      <c r="J57" s="23">
        <f t="shared" si="7"/>
        <v>0.0056238289899486725</v>
      </c>
    </row>
    <row r="58" spans="1:10" ht="26.25">
      <c r="A58" s="16" t="s">
        <v>198</v>
      </c>
      <c r="B58" s="24" t="s">
        <v>733</v>
      </c>
      <c r="C58" s="25">
        <v>15476</v>
      </c>
      <c r="D58" s="25">
        <v>1514</v>
      </c>
      <c r="E58" s="25">
        <v>16990</v>
      </c>
      <c r="F58" s="27">
        <v>8.911124190700411</v>
      </c>
      <c r="G58" s="27">
        <f t="shared" si="3"/>
        <v>0.023730437320403055</v>
      </c>
      <c r="H58" s="27">
        <f t="shared" si="4"/>
        <v>0.016326703153361447</v>
      </c>
      <c r="I58" s="23"/>
      <c r="J58" s="23">
        <f t="shared" si="7"/>
        <v>7.403734167041608E-05</v>
      </c>
    </row>
    <row r="59" spans="1:10" ht="26.25">
      <c r="A59" s="16" t="s">
        <v>202</v>
      </c>
      <c r="B59" s="24" t="s">
        <v>722</v>
      </c>
      <c r="C59" s="25">
        <v>3981120</v>
      </c>
      <c r="D59" s="25">
        <v>242019</v>
      </c>
      <c r="E59" s="25">
        <v>4223139</v>
      </c>
      <c r="F59" s="27">
        <v>5.730784613056781</v>
      </c>
      <c r="G59" s="27">
        <f t="shared" si="3"/>
        <v>6.104530797686936</v>
      </c>
      <c r="H59" s="27">
        <f t="shared" si="4"/>
        <v>2.609889280365511</v>
      </c>
      <c r="I59" s="23"/>
      <c r="J59" s="23">
        <f t="shared" si="7"/>
        <v>0.03494641517321424</v>
      </c>
    </row>
    <row r="60" spans="1:10" ht="39">
      <c r="A60" s="16" t="s">
        <v>213</v>
      </c>
      <c r="B60" s="24" t="s">
        <v>735</v>
      </c>
      <c r="C60" s="25">
        <v>195105</v>
      </c>
      <c r="D60" s="25">
        <v>6149</v>
      </c>
      <c r="E60" s="25">
        <v>201254</v>
      </c>
      <c r="F60" s="27">
        <v>3.055342999393801</v>
      </c>
      <c r="G60" s="27">
        <f t="shared" si="3"/>
        <v>0.2991681941972886</v>
      </c>
      <c r="H60" s="27">
        <f t="shared" si="4"/>
        <v>0.06630970785338146</v>
      </c>
      <c r="I60" s="23"/>
      <c r="J60" s="23">
        <f t="shared" si="7"/>
        <v>0.002328584863439071</v>
      </c>
    </row>
    <row r="61" spans="1:10" ht="26.25">
      <c r="A61" s="16" t="s">
        <v>217</v>
      </c>
      <c r="B61" s="24" t="s">
        <v>739</v>
      </c>
      <c r="C61" s="25">
        <v>269811</v>
      </c>
      <c r="D61" s="25">
        <v>1109</v>
      </c>
      <c r="E61" s="25">
        <v>270920</v>
      </c>
      <c r="F61" s="27">
        <v>0.409345932378562</v>
      </c>
      <c r="G61" s="27">
        <f t="shared" si="3"/>
        <v>0.4137201488663265</v>
      </c>
      <c r="H61" s="27">
        <f t="shared" si="4"/>
        <v>0.011959256140738337</v>
      </c>
      <c r="I61" s="23"/>
      <c r="J61" s="23">
        <f t="shared" si="7"/>
        <v>0.004017608927255882</v>
      </c>
    </row>
    <row r="62" spans="1:10" ht="26.25">
      <c r="A62" s="16" t="s">
        <v>221</v>
      </c>
      <c r="B62" s="24" t="s">
        <v>742</v>
      </c>
      <c r="C62" s="25">
        <v>247089</v>
      </c>
      <c r="D62" s="25">
        <v>3367</v>
      </c>
      <c r="E62" s="25">
        <v>250456</v>
      </c>
      <c r="F62" s="27">
        <v>1.3443479094132302</v>
      </c>
      <c r="G62" s="27">
        <f t="shared" si="3"/>
        <v>0.3788789110274664</v>
      </c>
      <c r="H62" s="27">
        <f t="shared" si="4"/>
        <v>0.0363091212135852</v>
      </c>
      <c r="I62" s="23"/>
      <c r="J62" s="23">
        <f t="shared" si="7"/>
        <v>0.003425697898138812</v>
      </c>
    </row>
    <row r="63" spans="1:10" ht="26.25">
      <c r="A63" s="16" t="s">
        <v>225</v>
      </c>
      <c r="B63" s="24" t="s">
        <v>746</v>
      </c>
      <c r="C63" s="25">
        <v>107845</v>
      </c>
      <c r="D63" s="25">
        <v>24380</v>
      </c>
      <c r="E63" s="25">
        <v>132225</v>
      </c>
      <c r="F63" s="82">
        <v>18.438268103611268</v>
      </c>
      <c r="G63" s="27">
        <f t="shared" si="3"/>
        <v>0.16536630995211085</v>
      </c>
      <c r="H63" s="27">
        <f t="shared" si="4"/>
        <v>0.2629095263401268</v>
      </c>
      <c r="I63" s="23"/>
      <c r="J63" s="23">
        <f t="shared" si="7"/>
        <v>0.0009754321638801597</v>
      </c>
    </row>
    <row r="64" spans="1:10" ht="12.75">
      <c r="A64" s="16" t="s">
        <v>229</v>
      </c>
      <c r="B64" s="14" t="s">
        <v>750</v>
      </c>
      <c r="C64" s="15">
        <v>9514257</v>
      </c>
      <c r="D64" s="15">
        <v>679403</v>
      </c>
      <c r="E64" s="15">
        <v>10193660</v>
      </c>
      <c r="F64" s="30">
        <v>6.664956453324909</v>
      </c>
      <c r="G64" s="30">
        <f t="shared" si="3"/>
        <v>14.588878223617602</v>
      </c>
      <c r="H64" s="30">
        <f t="shared" si="4"/>
        <v>7.32655951288192</v>
      </c>
      <c r="I64" s="23"/>
      <c r="J64" s="23"/>
    </row>
    <row r="65" spans="1:10" ht="39">
      <c r="A65" s="16" t="s">
        <v>230</v>
      </c>
      <c r="B65" s="24" t="s">
        <v>751</v>
      </c>
      <c r="C65" s="25">
        <v>6241211</v>
      </c>
      <c r="D65" s="25">
        <v>470154</v>
      </c>
      <c r="E65" s="25">
        <v>6711365</v>
      </c>
      <c r="F65" s="27">
        <v>7.005340940330321</v>
      </c>
      <c r="G65" s="27">
        <f t="shared" si="3"/>
        <v>9.570087001738827</v>
      </c>
      <c r="H65" s="27">
        <f t="shared" si="4"/>
        <v>5.070056006846432</v>
      </c>
      <c r="I65" s="23"/>
      <c r="J65" s="23">
        <f aca="true" t="shared" si="8" ref="J65:J71">ABS(G65-H65)/100</f>
        <v>0.04500030994892395</v>
      </c>
    </row>
    <row r="66" spans="1:10" ht="12.75">
      <c r="A66" s="16" t="s">
        <v>234</v>
      </c>
      <c r="B66" s="24" t="s">
        <v>755</v>
      </c>
      <c r="C66" s="25">
        <v>102356</v>
      </c>
      <c r="D66" s="25">
        <v>3348</v>
      </c>
      <c r="E66" s="25">
        <v>105704</v>
      </c>
      <c r="F66" s="27">
        <v>3.1673352001816397</v>
      </c>
      <c r="G66" s="27">
        <f t="shared" si="3"/>
        <v>0.15694964088699762</v>
      </c>
      <c r="H66" s="27">
        <f t="shared" si="4"/>
        <v>0.03610422863768436</v>
      </c>
      <c r="I66" s="23"/>
      <c r="J66" s="23">
        <f t="shared" si="8"/>
        <v>0.0012084541224931325</v>
      </c>
    </row>
    <row r="67" spans="1:10" ht="26.25">
      <c r="A67" s="16" t="s">
        <v>239</v>
      </c>
      <c r="B67" s="24" t="s">
        <v>760</v>
      </c>
      <c r="C67" s="25">
        <v>39367</v>
      </c>
      <c r="D67" s="25">
        <v>372</v>
      </c>
      <c r="E67" s="25">
        <v>39739</v>
      </c>
      <c r="F67" s="27">
        <v>0.9361081053876544</v>
      </c>
      <c r="G67" s="27">
        <f t="shared" si="3"/>
        <v>0.060364184931009764</v>
      </c>
      <c r="H67" s="27">
        <f t="shared" si="4"/>
        <v>0.004011580959742707</v>
      </c>
      <c r="I67" s="23"/>
      <c r="J67" s="23">
        <f t="shared" si="8"/>
        <v>0.0005635260397126705</v>
      </c>
    </row>
    <row r="68" spans="1:10" ht="39">
      <c r="A68" s="16" t="s">
        <v>243</v>
      </c>
      <c r="B68" s="24" t="s">
        <v>764</v>
      </c>
      <c r="C68" s="25">
        <v>2794355</v>
      </c>
      <c r="D68" s="25">
        <v>195811</v>
      </c>
      <c r="E68" s="25">
        <v>2990166</v>
      </c>
      <c r="F68" s="27">
        <v>6.5484993140849035</v>
      </c>
      <c r="G68" s="27">
        <f t="shared" si="3"/>
        <v>4.284780704216521</v>
      </c>
      <c r="H68" s="27">
        <f t="shared" si="4"/>
        <v>2.111590535774675</v>
      </c>
      <c r="I68" s="23"/>
      <c r="J68" s="23">
        <f t="shared" si="8"/>
        <v>0.02173190168441846</v>
      </c>
    </row>
    <row r="69" spans="1:10" ht="52.5">
      <c r="A69" s="16" t="s">
        <v>247</v>
      </c>
      <c r="B69" s="24" t="s">
        <v>767</v>
      </c>
      <c r="C69" s="25">
        <v>245036</v>
      </c>
      <c r="D69" s="25">
        <v>5806</v>
      </c>
      <c r="E69" s="25">
        <v>250842</v>
      </c>
      <c r="F69" s="27">
        <v>2.3146044123392415</v>
      </c>
      <c r="G69" s="27">
        <f t="shared" si="3"/>
        <v>0.37573090199291054</v>
      </c>
      <c r="H69" s="27">
        <f t="shared" si="4"/>
        <v>0.06261085766738213</v>
      </c>
      <c r="I69" s="23"/>
      <c r="J69" s="23">
        <f t="shared" si="8"/>
        <v>0.0031312004432552843</v>
      </c>
    </row>
    <row r="70" spans="1:10" ht="26.25">
      <c r="A70" s="16" t="s">
        <v>255</v>
      </c>
      <c r="B70" s="24" t="s">
        <v>775</v>
      </c>
      <c r="C70" s="25">
        <v>29108</v>
      </c>
      <c r="D70" s="25">
        <v>1046</v>
      </c>
      <c r="E70" s="25">
        <v>30154</v>
      </c>
      <c r="F70" s="27">
        <v>3.468859852755853</v>
      </c>
      <c r="G70" s="27">
        <f t="shared" si="3"/>
        <v>0.04463333997947093</v>
      </c>
      <c r="H70" s="27">
        <f t="shared" si="4"/>
        <v>0.011279875494330299</v>
      </c>
      <c r="I70" s="23"/>
      <c r="J70" s="23">
        <f t="shared" si="8"/>
        <v>0.0003335346448514063</v>
      </c>
    </row>
    <row r="71" spans="1:10" ht="12.75">
      <c r="A71" s="16" t="s">
        <v>259</v>
      </c>
      <c r="B71" s="24" t="s">
        <v>779</v>
      </c>
      <c r="C71" s="25">
        <v>62824</v>
      </c>
      <c r="D71" s="25">
        <v>2866</v>
      </c>
      <c r="E71" s="25">
        <v>65690</v>
      </c>
      <c r="F71" s="27">
        <v>4.362916730095905</v>
      </c>
      <c r="G71" s="27">
        <f t="shared" si="3"/>
        <v>0.09633244987186622</v>
      </c>
      <c r="H71" s="27">
        <f t="shared" si="4"/>
        <v>0.03090642750167365</v>
      </c>
      <c r="I71" s="23"/>
      <c r="J71" s="23">
        <f t="shared" si="8"/>
        <v>0.0006542602237019257</v>
      </c>
    </row>
    <row r="72" spans="1:10" ht="12.75">
      <c r="A72" s="16" t="s">
        <v>261</v>
      </c>
      <c r="B72" s="14" t="s">
        <v>781</v>
      </c>
      <c r="C72" s="15">
        <v>5539759</v>
      </c>
      <c r="D72" s="15">
        <v>1208770</v>
      </c>
      <c r="E72" s="15">
        <v>6748529</v>
      </c>
      <c r="F72" s="79">
        <v>17.911607107267375</v>
      </c>
      <c r="G72" s="30">
        <f t="shared" si="3"/>
        <v>8.494501403440083</v>
      </c>
      <c r="H72" s="80">
        <f t="shared" si="4"/>
        <v>13.035157840613417</v>
      </c>
      <c r="I72" s="23"/>
      <c r="J72" s="23"/>
    </row>
    <row r="73" spans="1:10" ht="26.25">
      <c r="A73" s="16" t="s">
        <v>262</v>
      </c>
      <c r="B73" s="24" t="s">
        <v>782</v>
      </c>
      <c r="C73" s="25">
        <v>601784</v>
      </c>
      <c r="D73" s="25">
        <v>53078</v>
      </c>
      <c r="E73" s="25">
        <v>654862</v>
      </c>
      <c r="F73" s="27">
        <v>8.10521911486695</v>
      </c>
      <c r="G73" s="27">
        <f t="shared" si="3"/>
        <v>0.922757656527619</v>
      </c>
      <c r="H73" s="27">
        <f t="shared" si="4"/>
        <v>0.5723835865086649</v>
      </c>
      <c r="I73" s="23"/>
      <c r="J73" s="23">
        <f aca="true" t="shared" si="9" ref="J73:J81">ABS(G73-H73)/100</f>
        <v>0.0035037407001895404</v>
      </c>
    </row>
    <row r="74" spans="1:10" ht="39">
      <c r="A74" s="16" t="s">
        <v>263</v>
      </c>
      <c r="B74" s="24" t="s">
        <v>1075</v>
      </c>
      <c r="C74" s="25">
        <v>10587</v>
      </c>
      <c r="D74" s="25">
        <v>5644</v>
      </c>
      <c r="E74" s="25">
        <v>16231</v>
      </c>
      <c r="F74" s="82">
        <v>34.77296531328938</v>
      </c>
      <c r="G74" s="27">
        <f t="shared" si="3"/>
        <v>0.016233790379368517</v>
      </c>
      <c r="H74" s="27">
        <f t="shared" si="4"/>
        <v>0.060863878862332896</v>
      </c>
      <c r="I74" s="23"/>
      <c r="J74" s="23">
        <f t="shared" si="9"/>
        <v>0.00044630088482964375</v>
      </c>
    </row>
    <row r="75" spans="1:10" ht="52.5">
      <c r="A75" s="16" t="s">
        <v>265</v>
      </c>
      <c r="B75" s="24" t="s">
        <v>1076</v>
      </c>
      <c r="C75" s="25">
        <v>804818</v>
      </c>
      <c r="D75" s="25">
        <v>96757</v>
      </c>
      <c r="E75" s="25">
        <v>901575</v>
      </c>
      <c r="F75" s="27">
        <v>10.731996783406817</v>
      </c>
      <c r="G75" s="27">
        <f t="shared" si="3"/>
        <v>1.2340839430946076</v>
      </c>
      <c r="H75" s="27">
        <f t="shared" si="4"/>
        <v>1.0434100508651212</v>
      </c>
      <c r="I75" s="23"/>
      <c r="J75" s="23">
        <f t="shared" si="9"/>
        <v>0.0019067389222948638</v>
      </c>
    </row>
    <row r="76" spans="1:10" ht="39">
      <c r="A76" s="16" t="s">
        <v>270</v>
      </c>
      <c r="B76" s="24" t="s">
        <v>787</v>
      </c>
      <c r="C76" s="25">
        <v>417195</v>
      </c>
      <c r="D76" s="25">
        <v>473334</v>
      </c>
      <c r="E76" s="25">
        <v>890529</v>
      </c>
      <c r="F76" s="82">
        <v>53.15200291062953</v>
      </c>
      <c r="G76" s="27">
        <f t="shared" si="3"/>
        <v>0.6397143834250164</v>
      </c>
      <c r="H76" s="83">
        <f t="shared" si="4"/>
        <v>5.104348553760361</v>
      </c>
      <c r="I76" s="23"/>
      <c r="J76" s="23">
        <f t="shared" si="9"/>
        <v>0.044646341703353444</v>
      </c>
    </row>
    <row r="77" spans="1:10" ht="39">
      <c r="A77" s="16" t="s">
        <v>274</v>
      </c>
      <c r="B77" s="24" t="s">
        <v>791</v>
      </c>
      <c r="C77" s="25">
        <v>609510</v>
      </c>
      <c r="D77" s="25">
        <v>268660</v>
      </c>
      <c r="E77" s="25">
        <v>878170</v>
      </c>
      <c r="F77" s="82">
        <v>30.593165332452717</v>
      </c>
      <c r="G77" s="27">
        <f t="shared" si="3"/>
        <v>0.934604474745339</v>
      </c>
      <c r="H77" s="83">
        <f t="shared" si="4"/>
        <v>2.897181023237837</v>
      </c>
      <c r="I77" s="23"/>
      <c r="J77" s="23">
        <f t="shared" si="9"/>
        <v>0.019625765484924982</v>
      </c>
    </row>
    <row r="78" spans="1:10" ht="39">
      <c r="A78" s="16" t="s">
        <v>279</v>
      </c>
      <c r="B78" s="24" t="s">
        <v>796</v>
      </c>
      <c r="C78" s="25">
        <v>540308</v>
      </c>
      <c r="D78" s="25">
        <v>286689</v>
      </c>
      <c r="E78" s="25">
        <v>826997</v>
      </c>
      <c r="F78" s="82">
        <v>34.666268438700506</v>
      </c>
      <c r="G78" s="27">
        <f t="shared" si="3"/>
        <v>0.8284921896945163</v>
      </c>
      <c r="H78" s="83">
        <f t="shared" si="4"/>
        <v>3.0916025101281637</v>
      </c>
      <c r="I78" s="23"/>
      <c r="J78" s="23">
        <f t="shared" si="9"/>
        <v>0.022631103204336474</v>
      </c>
    </row>
    <row r="79" spans="1:10" ht="39">
      <c r="A79" s="16" t="s">
        <v>283</v>
      </c>
      <c r="B79" s="24" t="s">
        <v>799</v>
      </c>
      <c r="C79" s="25">
        <v>680801</v>
      </c>
      <c r="D79" s="25">
        <v>6103</v>
      </c>
      <c r="E79" s="25">
        <v>686904</v>
      </c>
      <c r="F79" s="27">
        <v>0.8884793217101662</v>
      </c>
      <c r="G79" s="27">
        <f t="shared" si="3"/>
        <v>1.0439199701581625</v>
      </c>
      <c r="H79" s="27">
        <f t="shared" si="4"/>
        <v>0.06581365214330574</v>
      </c>
      <c r="I79" s="23"/>
      <c r="J79" s="23">
        <f t="shared" si="9"/>
        <v>0.009781063180148568</v>
      </c>
    </row>
    <row r="80" spans="1:10" ht="26.25">
      <c r="A80" s="16" t="s">
        <v>284</v>
      </c>
      <c r="B80" s="24" t="s">
        <v>801</v>
      </c>
      <c r="C80" s="25">
        <v>1827900</v>
      </c>
      <c r="D80" s="25">
        <v>14223</v>
      </c>
      <c r="E80" s="25">
        <v>1842123</v>
      </c>
      <c r="F80" s="27">
        <v>0.7720982800822747</v>
      </c>
      <c r="G80" s="27">
        <f t="shared" si="3"/>
        <v>2.8028474010057347</v>
      </c>
      <c r="H80" s="27">
        <f t="shared" si="4"/>
        <v>0.153378268791453</v>
      </c>
      <c r="I80" s="23"/>
      <c r="J80" s="23">
        <f t="shared" si="9"/>
        <v>0.026494691322142817</v>
      </c>
    </row>
    <row r="81" spans="1:10" ht="12.75">
      <c r="A81" s="16" t="s">
        <v>292</v>
      </c>
      <c r="B81" s="24" t="s">
        <v>806</v>
      </c>
      <c r="C81" s="25">
        <v>46856</v>
      </c>
      <c r="D81" s="25">
        <v>4282</v>
      </c>
      <c r="E81" s="25">
        <v>51138</v>
      </c>
      <c r="F81" s="27">
        <v>8.373420939418827</v>
      </c>
      <c r="G81" s="27">
        <f t="shared" si="3"/>
        <v>0.07184759440971863</v>
      </c>
      <c r="H81" s="27">
        <f t="shared" si="4"/>
        <v>0.04617631631617815</v>
      </c>
      <c r="I81" s="23"/>
      <c r="J81" s="23">
        <f t="shared" si="9"/>
        <v>0.00025671278093540486</v>
      </c>
    </row>
    <row r="82" spans="1:10" ht="39">
      <c r="A82" s="16" t="s">
        <v>295</v>
      </c>
      <c r="B82" s="14" t="s">
        <v>810</v>
      </c>
      <c r="C82" s="15">
        <v>3979482</v>
      </c>
      <c r="D82" s="15">
        <v>814778</v>
      </c>
      <c r="E82" s="15">
        <v>4794260</v>
      </c>
      <c r="F82" s="79">
        <v>16.994864692361283</v>
      </c>
      <c r="G82" s="30">
        <f t="shared" si="3"/>
        <v>6.102019137288201</v>
      </c>
      <c r="H82" s="80">
        <f t="shared" si="4"/>
        <v>8.786419116175384</v>
      </c>
      <c r="I82" s="23"/>
      <c r="J82" s="23"/>
    </row>
    <row r="83" spans="1:10" ht="39">
      <c r="A83" s="16" t="s">
        <v>296</v>
      </c>
      <c r="B83" s="24" t="s">
        <v>811</v>
      </c>
      <c r="C83" s="25">
        <v>85981</v>
      </c>
      <c r="D83" s="25">
        <v>2566</v>
      </c>
      <c r="E83" s="25">
        <v>88547</v>
      </c>
      <c r="F83" s="27">
        <v>2.8978960326154475</v>
      </c>
      <c r="G83" s="27">
        <f t="shared" si="3"/>
        <v>0.13184070375068332</v>
      </c>
      <c r="H83" s="27">
        <f t="shared" si="4"/>
        <v>0.02767128156639727</v>
      </c>
      <c r="I83" s="23"/>
      <c r="J83" s="23">
        <f aca="true" t="shared" si="10" ref="J83:J91">ABS(G83-H83)/100</f>
        <v>0.0010416942218428606</v>
      </c>
    </row>
    <row r="84" spans="1:10" ht="12.75">
      <c r="A84" s="16" t="s">
        <v>304</v>
      </c>
      <c r="B84" s="24" t="s">
        <v>819</v>
      </c>
      <c r="C84" s="25">
        <v>66507</v>
      </c>
      <c r="D84" s="25">
        <v>20510</v>
      </c>
      <c r="E84" s="25">
        <v>87017</v>
      </c>
      <c r="F84" s="82">
        <v>23.570106990588048</v>
      </c>
      <c r="G84" s="27">
        <f t="shared" si="3"/>
        <v>0.1019798523435026</v>
      </c>
      <c r="H84" s="27">
        <f t="shared" si="4"/>
        <v>0.22117614377506162</v>
      </c>
      <c r="I84" s="23"/>
      <c r="J84" s="23">
        <f t="shared" si="10"/>
        <v>0.0011919629143155902</v>
      </c>
    </row>
    <row r="85" spans="1:10" ht="26.25">
      <c r="A85" s="16" t="s">
        <v>308</v>
      </c>
      <c r="B85" s="24" t="s">
        <v>823</v>
      </c>
      <c r="C85" s="25">
        <v>717215</v>
      </c>
      <c r="D85" s="25">
        <v>127475</v>
      </c>
      <c r="E85" s="25">
        <v>844690</v>
      </c>
      <c r="F85" s="33">
        <v>15.091335282766458</v>
      </c>
      <c r="G85" s="27">
        <f t="shared" si="3"/>
        <v>1.0997561128684983</v>
      </c>
      <c r="H85" s="27">
        <f t="shared" si="4"/>
        <v>1.3746674269978536</v>
      </c>
      <c r="I85" s="23"/>
      <c r="J85" s="23">
        <f t="shared" si="10"/>
        <v>0.0027491131412935533</v>
      </c>
    </row>
    <row r="86" spans="1:10" ht="12.75">
      <c r="A86" s="16" t="s">
        <v>316</v>
      </c>
      <c r="B86" s="24" t="s">
        <v>831</v>
      </c>
      <c r="C86" s="13"/>
      <c r="D86" s="13"/>
      <c r="E86" s="13"/>
      <c r="F86" s="27"/>
      <c r="G86" s="27">
        <f t="shared" si="3"/>
        <v>0</v>
      </c>
      <c r="H86" s="27">
        <f t="shared" si="4"/>
        <v>0</v>
      </c>
      <c r="I86" s="23"/>
      <c r="J86" s="23">
        <f t="shared" si="10"/>
        <v>0</v>
      </c>
    </row>
    <row r="87" spans="1:10" ht="26.25">
      <c r="A87" s="16" t="s">
        <v>318</v>
      </c>
      <c r="B87" s="24" t="s">
        <v>833</v>
      </c>
      <c r="C87" s="25">
        <v>728876</v>
      </c>
      <c r="D87" s="25">
        <v>396646</v>
      </c>
      <c r="E87" s="25">
        <v>1125522</v>
      </c>
      <c r="F87" s="82">
        <v>35.2410703655726</v>
      </c>
      <c r="G87" s="27">
        <f t="shared" si="3"/>
        <v>1.1176367428499676</v>
      </c>
      <c r="H87" s="83">
        <f t="shared" si="4"/>
        <v>4.277358982145445</v>
      </c>
      <c r="I87" s="23"/>
      <c r="J87" s="23">
        <f t="shared" si="10"/>
        <v>0.03159722239295478</v>
      </c>
    </row>
    <row r="88" spans="1:10" ht="12.75">
      <c r="A88" s="16" t="s">
        <v>322</v>
      </c>
      <c r="B88" s="24" t="s">
        <v>837</v>
      </c>
      <c r="C88" s="25">
        <v>1299534</v>
      </c>
      <c r="D88" s="25">
        <v>175698</v>
      </c>
      <c r="E88" s="25">
        <v>1475232</v>
      </c>
      <c r="F88" s="27">
        <v>11.909855534587102</v>
      </c>
      <c r="G88" s="27">
        <f aca="true" t="shared" si="11" ref="G88:G125">C88/C$125*100</f>
        <v>1.9926667183207978</v>
      </c>
      <c r="H88" s="27">
        <f aca="true" t="shared" si="12" ref="H88:H125">D88/D$125*100</f>
        <v>1.8946955684539624</v>
      </c>
      <c r="I88" s="23"/>
      <c r="J88" s="23">
        <f t="shared" si="10"/>
        <v>0.000979711498668354</v>
      </c>
    </row>
    <row r="89" spans="1:10" ht="12.75">
      <c r="A89" s="16" t="s">
        <v>327</v>
      </c>
      <c r="B89" s="24" t="s">
        <v>2</v>
      </c>
      <c r="C89" s="25">
        <v>315899</v>
      </c>
      <c r="D89" s="25">
        <v>59053</v>
      </c>
      <c r="E89" s="25">
        <v>374952</v>
      </c>
      <c r="F89" s="27">
        <v>15.749482600439524</v>
      </c>
      <c r="G89" s="27">
        <f t="shared" si="11"/>
        <v>0.4843901149572244</v>
      </c>
      <c r="H89" s="27">
        <f t="shared" si="12"/>
        <v>0.6368169097195862</v>
      </c>
      <c r="I89" s="23"/>
      <c r="J89" s="23">
        <f t="shared" si="10"/>
        <v>0.0015242679476236175</v>
      </c>
    </row>
    <row r="90" spans="1:10" ht="26.25">
      <c r="A90" s="16" t="s">
        <v>331</v>
      </c>
      <c r="B90" s="24" t="s">
        <v>1</v>
      </c>
      <c r="C90" s="25">
        <v>11202</v>
      </c>
      <c r="D90" s="25">
        <v>1233</v>
      </c>
      <c r="E90" s="25">
        <v>12435</v>
      </c>
      <c r="F90" s="27">
        <v>9.91556091676719</v>
      </c>
      <c r="G90" s="27">
        <f t="shared" si="11"/>
        <v>0.017176813056549174</v>
      </c>
      <c r="H90" s="27">
        <f t="shared" si="12"/>
        <v>0.013296449793985907</v>
      </c>
      <c r="I90" s="23"/>
      <c r="J90" s="23">
        <f t="shared" si="10"/>
        <v>3.880363262563267E-05</v>
      </c>
    </row>
    <row r="91" spans="1:10" ht="26.25">
      <c r="A91" s="16" t="s">
        <v>335</v>
      </c>
      <c r="B91" s="24" t="s">
        <v>847</v>
      </c>
      <c r="C91" s="25">
        <v>754268</v>
      </c>
      <c r="D91" s="25">
        <v>31597</v>
      </c>
      <c r="E91" s="25">
        <v>785865</v>
      </c>
      <c r="F91" s="27">
        <v>4.02066512696201</v>
      </c>
      <c r="G91" s="27">
        <f t="shared" si="11"/>
        <v>1.1565720791409777</v>
      </c>
      <c r="H91" s="27">
        <f t="shared" si="12"/>
        <v>0.3407363537230922</v>
      </c>
      <c r="I91" s="23"/>
      <c r="J91" s="23">
        <f t="shared" si="10"/>
        <v>0.008158357254178855</v>
      </c>
    </row>
    <row r="92" spans="1:10" ht="52.5">
      <c r="A92" s="16" t="s">
        <v>340</v>
      </c>
      <c r="B92" s="15" t="s">
        <v>1080</v>
      </c>
      <c r="C92" s="15">
        <v>29384920</v>
      </c>
      <c r="D92" s="15">
        <v>4308643</v>
      </c>
      <c r="E92" s="15">
        <v>33693563</v>
      </c>
      <c r="F92" s="30">
        <v>12.787733372098403</v>
      </c>
      <c r="G92" s="30">
        <f t="shared" si="11"/>
        <v>45.05796085713739</v>
      </c>
      <c r="H92" s="30">
        <f t="shared" si="12"/>
        <v>46.463629626690036</v>
      </c>
      <c r="I92" s="23"/>
      <c r="J92" s="23"/>
    </row>
    <row r="93" spans="1:10" ht="39">
      <c r="A93" s="16" t="s">
        <v>341</v>
      </c>
      <c r="B93" s="24" t="s">
        <v>852</v>
      </c>
      <c r="C93" s="25">
        <v>791641</v>
      </c>
      <c r="D93" s="25">
        <v>123907</v>
      </c>
      <c r="E93" s="25">
        <v>915548</v>
      </c>
      <c r="F93" s="33">
        <v>13.533643238803428</v>
      </c>
      <c r="G93" s="27">
        <f t="shared" si="11"/>
        <v>1.2138787238796327</v>
      </c>
      <c r="H93" s="27">
        <f t="shared" si="12"/>
        <v>1.336190758007633</v>
      </c>
      <c r="I93" s="23"/>
      <c r="J93" s="23">
        <f aca="true" t="shared" si="13" ref="J93:J121">ABS(G93-H93)/100</f>
        <v>0.001223120341280004</v>
      </c>
    </row>
    <row r="94" spans="1:10" ht="12.75">
      <c r="A94" s="16" t="s">
        <v>352</v>
      </c>
      <c r="B94" s="24" t="s">
        <v>863</v>
      </c>
      <c r="C94" s="25">
        <v>341044</v>
      </c>
      <c r="D94" s="25">
        <v>9770</v>
      </c>
      <c r="E94" s="25">
        <v>350814</v>
      </c>
      <c r="F94" s="27">
        <v>2.784951569777717</v>
      </c>
      <c r="G94" s="27">
        <f t="shared" si="11"/>
        <v>0.5229467088071555</v>
      </c>
      <c r="H94" s="27">
        <f t="shared" si="12"/>
        <v>0.10535791929216733</v>
      </c>
      <c r="I94" s="23"/>
      <c r="J94" s="23">
        <f t="shared" si="13"/>
        <v>0.004175887895149883</v>
      </c>
    </row>
    <row r="95" spans="1:10" ht="39">
      <c r="A95" s="16" t="s">
        <v>362</v>
      </c>
      <c r="B95" s="24" t="s">
        <v>872</v>
      </c>
      <c r="C95" s="25">
        <v>168310</v>
      </c>
      <c r="D95" s="25">
        <v>5469</v>
      </c>
      <c r="E95" s="25">
        <v>173779</v>
      </c>
      <c r="F95" s="27">
        <v>3.147100627808884</v>
      </c>
      <c r="G95" s="27">
        <f t="shared" si="11"/>
        <v>0.258081539506141</v>
      </c>
      <c r="H95" s="27">
        <f t="shared" si="12"/>
        <v>0.05897671040008834</v>
      </c>
      <c r="I95" s="23"/>
      <c r="J95" s="23">
        <f t="shared" si="13"/>
        <v>0.0019910482910605264</v>
      </c>
    </row>
    <row r="96" spans="1:10" ht="26.25">
      <c r="A96" s="16" t="s">
        <v>369</v>
      </c>
      <c r="B96" s="24" t="s">
        <v>879</v>
      </c>
      <c r="C96" s="25">
        <v>258480</v>
      </c>
      <c r="D96" s="25">
        <v>13566</v>
      </c>
      <c r="E96" s="25">
        <v>272046</v>
      </c>
      <c r="F96" s="27">
        <v>4.986656668357557</v>
      </c>
      <c r="G96" s="27">
        <f t="shared" si="11"/>
        <v>0.3963455310531004</v>
      </c>
      <c r="H96" s="27">
        <f t="shared" si="12"/>
        <v>0.14629329919319775</v>
      </c>
      <c r="I96" s="23"/>
      <c r="J96" s="23">
        <f t="shared" si="13"/>
        <v>0.0025005223185990267</v>
      </c>
    </row>
    <row r="97" spans="1:10" ht="39">
      <c r="A97" s="16" t="s">
        <v>375</v>
      </c>
      <c r="B97" s="24" t="s">
        <v>889</v>
      </c>
      <c r="C97" s="25">
        <v>3772823</v>
      </c>
      <c r="D97" s="25">
        <v>910138</v>
      </c>
      <c r="E97" s="25">
        <v>4682961</v>
      </c>
      <c r="F97" s="82">
        <v>19.43509672619524</v>
      </c>
      <c r="G97" s="27">
        <f t="shared" si="11"/>
        <v>5.78513438372157</v>
      </c>
      <c r="H97" s="83">
        <f t="shared" si="12"/>
        <v>9.814764170801903</v>
      </c>
      <c r="I97" s="23"/>
      <c r="J97" s="23">
        <f t="shared" si="13"/>
        <v>0.04029629787080333</v>
      </c>
    </row>
    <row r="98" spans="1:10" ht="26.25">
      <c r="A98" s="16" t="s">
        <v>386</v>
      </c>
      <c r="B98" s="24" t="s">
        <v>900</v>
      </c>
      <c r="C98" s="25">
        <v>51436</v>
      </c>
      <c r="D98" s="25">
        <v>3820</v>
      </c>
      <c r="E98" s="25">
        <v>55256</v>
      </c>
      <c r="F98" s="27">
        <v>6.913276386274794</v>
      </c>
      <c r="G98" s="27">
        <f t="shared" si="11"/>
        <v>0.07887042995685264</v>
      </c>
      <c r="H98" s="27">
        <f t="shared" si="12"/>
        <v>0.04119419157585252</v>
      </c>
      <c r="I98" s="23"/>
      <c r="J98" s="23">
        <f t="shared" si="13"/>
        <v>0.0003767623838100012</v>
      </c>
    </row>
    <row r="99" spans="1:10" ht="26.25">
      <c r="A99" s="16" t="s">
        <v>391</v>
      </c>
      <c r="B99" s="24" t="s">
        <v>904</v>
      </c>
      <c r="C99" s="25">
        <v>1437929</v>
      </c>
      <c r="D99" s="25">
        <v>235751</v>
      </c>
      <c r="E99" s="25">
        <v>1673680</v>
      </c>
      <c r="F99" s="33">
        <v>14.085787008269204</v>
      </c>
      <c r="G99" s="27">
        <f t="shared" si="11"/>
        <v>2.204877488090582</v>
      </c>
      <c r="H99" s="27">
        <f t="shared" si="12"/>
        <v>2.542296297957803</v>
      </c>
      <c r="I99" s="23"/>
      <c r="J99" s="23">
        <f t="shared" si="13"/>
        <v>0.003374188098672213</v>
      </c>
    </row>
    <row r="100" spans="1:10" ht="39">
      <c r="A100" s="16" t="s">
        <v>402</v>
      </c>
      <c r="B100" s="24" t="s">
        <v>915</v>
      </c>
      <c r="C100" s="25">
        <v>729927</v>
      </c>
      <c r="D100" s="25">
        <v>916715</v>
      </c>
      <c r="E100" s="25">
        <v>1646642</v>
      </c>
      <c r="F100" s="82">
        <v>55.67178536682533</v>
      </c>
      <c r="G100" s="27">
        <f t="shared" si="11"/>
        <v>1.119248314937312</v>
      </c>
      <c r="H100" s="83">
        <f t="shared" si="12"/>
        <v>9.885689353522945</v>
      </c>
      <c r="I100" s="23"/>
      <c r="J100" s="23">
        <f t="shared" si="13"/>
        <v>0.08766441038585633</v>
      </c>
    </row>
    <row r="101" spans="1:10" ht="39">
      <c r="A101" s="16" t="s">
        <v>409</v>
      </c>
      <c r="B101" s="24" t="s">
        <v>920</v>
      </c>
      <c r="C101" s="25">
        <v>1914158</v>
      </c>
      <c r="D101" s="25">
        <v>235553</v>
      </c>
      <c r="E101" s="25">
        <v>2149711</v>
      </c>
      <c r="F101" s="27">
        <v>10.957426370335362</v>
      </c>
      <c r="G101" s="27">
        <f t="shared" si="11"/>
        <v>2.935112848303701</v>
      </c>
      <c r="H101" s="27">
        <f t="shared" si="12"/>
        <v>2.540161101640521</v>
      </c>
      <c r="I101" s="23"/>
      <c r="J101" s="23">
        <f t="shared" si="13"/>
        <v>0.0039495174666318</v>
      </c>
    </row>
    <row r="102" spans="1:10" ht="26.25">
      <c r="A102" s="16" t="s">
        <v>418</v>
      </c>
      <c r="B102" s="24" t="s">
        <v>928</v>
      </c>
      <c r="C102" s="25">
        <v>554733</v>
      </c>
      <c r="D102" s="25">
        <v>20068</v>
      </c>
      <c r="E102" s="25">
        <v>574801</v>
      </c>
      <c r="F102" s="27">
        <v>3.491295248268531</v>
      </c>
      <c r="G102" s="27">
        <f t="shared" si="11"/>
        <v>0.8506110549275749</v>
      </c>
      <c r="H102" s="27">
        <f t="shared" si="12"/>
        <v>0.21640969543042107</v>
      </c>
      <c r="I102" s="23"/>
      <c r="J102" s="23">
        <f t="shared" si="13"/>
        <v>0.006342013594971539</v>
      </c>
    </row>
    <row r="103" spans="1:10" ht="26.25">
      <c r="A103" s="16" t="s">
        <v>424</v>
      </c>
      <c r="B103" s="24" t="s">
        <v>1088</v>
      </c>
      <c r="C103" s="25">
        <v>1513193</v>
      </c>
      <c r="D103" s="25">
        <v>11320</v>
      </c>
      <c r="E103" s="25">
        <v>1524513</v>
      </c>
      <c r="F103" s="27">
        <v>0.7425322053665662</v>
      </c>
      <c r="G103" s="27">
        <f t="shared" si="11"/>
        <v>2.320285063335013</v>
      </c>
      <c r="H103" s="27">
        <f t="shared" si="12"/>
        <v>0.12207283995776194</v>
      </c>
      <c r="I103" s="23"/>
      <c r="J103" s="23">
        <f t="shared" si="13"/>
        <v>0.02198212223377251</v>
      </c>
    </row>
    <row r="104" spans="1:10" ht="26.25">
      <c r="A104" s="16" t="s">
        <v>433</v>
      </c>
      <c r="B104" s="24" t="s">
        <v>941</v>
      </c>
      <c r="C104" s="25">
        <v>244539</v>
      </c>
      <c r="D104" s="25">
        <v>70201</v>
      </c>
      <c r="E104" s="25">
        <v>314740</v>
      </c>
      <c r="F104" s="82">
        <v>22.3044417614539</v>
      </c>
      <c r="G104" s="27">
        <f t="shared" si="11"/>
        <v>0.374968817000132</v>
      </c>
      <c r="H104" s="27">
        <f t="shared" si="12"/>
        <v>0.7570349326744563</v>
      </c>
      <c r="I104" s="23"/>
      <c r="J104" s="23">
        <f t="shared" si="13"/>
        <v>0.003820661156743243</v>
      </c>
    </row>
    <row r="105" spans="1:10" ht="39">
      <c r="A105" s="16" t="s">
        <v>437</v>
      </c>
      <c r="B105" s="24" t="s">
        <v>945</v>
      </c>
      <c r="C105" s="25">
        <v>1299172</v>
      </c>
      <c r="D105" s="25">
        <v>35530</v>
      </c>
      <c r="E105" s="25">
        <v>1334702</v>
      </c>
      <c r="F105" s="27">
        <v>2.662017439098765</v>
      </c>
      <c r="G105" s="27">
        <f t="shared" si="11"/>
        <v>1.9921116383059367</v>
      </c>
      <c r="H105" s="27">
        <f t="shared" si="12"/>
        <v>0.3831491169345655</v>
      </c>
      <c r="I105" s="23"/>
      <c r="J105" s="23">
        <f t="shared" si="13"/>
        <v>0.016089625213713713</v>
      </c>
    </row>
    <row r="106" spans="1:10" ht="52.5">
      <c r="A106" s="16" t="s">
        <v>446</v>
      </c>
      <c r="B106" s="24" t="s">
        <v>952</v>
      </c>
      <c r="C106" s="25">
        <v>2075110</v>
      </c>
      <c r="D106" s="25">
        <v>13644</v>
      </c>
      <c r="E106" s="25">
        <v>2088754</v>
      </c>
      <c r="F106" s="27">
        <v>0.6532123936088213</v>
      </c>
      <c r="G106" s="27">
        <f t="shared" si="11"/>
        <v>3.1819118498282237</v>
      </c>
      <c r="H106" s="27">
        <f t="shared" si="12"/>
        <v>0.1471344371363696</v>
      </c>
      <c r="I106" s="23"/>
      <c r="J106" s="23">
        <f t="shared" si="13"/>
        <v>0.03034777412691854</v>
      </c>
    </row>
    <row r="107" spans="1:10" ht="39">
      <c r="A107" s="16" t="s">
        <v>454</v>
      </c>
      <c r="B107" s="24" t="s">
        <v>1091</v>
      </c>
      <c r="C107" s="25">
        <v>1150085</v>
      </c>
      <c r="D107" s="25">
        <v>18618</v>
      </c>
      <c r="E107" s="25">
        <v>1168703</v>
      </c>
      <c r="F107" s="27">
        <v>1.593048019898982</v>
      </c>
      <c r="G107" s="27">
        <f t="shared" si="11"/>
        <v>1.7635060742850701</v>
      </c>
      <c r="H107" s="27">
        <f t="shared" si="12"/>
        <v>0.20077315674325188</v>
      </c>
      <c r="I107" s="23"/>
      <c r="J107" s="23">
        <f t="shared" si="13"/>
        <v>0.015627329175418182</v>
      </c>
    </row>
    <row r="108" spans="1:10" ht="52.5">
      <c r="A108" s="16" t="s">
        <v>464</v>
      </c>
      <c r="B108" s="24" t="s">
        <v>1093</v>
      </c>
      <c r="C108" s="25">
        <v>31265</v>
      </c>
      <c r="D108" s="25">
        <v>447</v>
      </c>
      <c r="E108" s="25">
        <v>31712</v>
      </c>
      <c r="F108" s="27">
        <v>1.409561049445005</v>
      </c>
      <c r="G108" s="27">
        <f t="shared" si="11"/>
        <v>0.047940819515533833</v>
      </c>
      <c r="H108" s="27">
        <f t="shared" si="12"/>
        <v>0.004820367443561801</v>
      </c>
      <c r="I108" s="23"/>
      <c r="J108" s="23">
        <f t="shared" si="13"/>
        <v>0.0004312045207197203</v>
      </c>
    </row>
    <row r="109" spans="1:10" ht="52.5">
      <c r="A109" s="16" t="s">
        <v>469</v>
      </c>
      <c r="B109" s="24" t="s">
        <v>971</v>
      </c>
      <c r="C109" s="25">
        <v>499074</v>
      </c>
      <c r="D109" s="25">
        <v>5492</v>
      </c>
      <c r="E109" s="25">
        <v>504566</v>
      </c>
      <c r="F109" s="27">
        <v>1.0884601816214332</v>
      </c>
      <c r="G109" s="27">
        <f t="shared" si="11"/>
        <v>0.765265202587415</v>
      </c>
      <c r="H109" s="27">
        <f t="shared" si="12"/>
        <v>0.0592247382551262</v>
      </c>
      <c r="I109" s="23"/>
      <c r="J109" s="23">
        <f t="shared" si="13"/>
        <v>0.007060404643322888</v>
      </c>
    </row>
    <row r="110" spans="1:10" ht="52.5">
      <c r="A110" s="16" t="s">
        <v>475</v>
      </c>
      <c r="B110" s="24" t="s">
        <v>977</v>
      </c>
      <c r="C110" s="25">
        <v>757853</v>
      </c>
      <c r="D110" s="25">
        <v>11150</v>
      </c>
      <c r="E110" s="25">
        <v>769003</v>
      </c>
      <c r="F110" s="27">
        <v>1.449929324072858</v>
      </c>
      <c r="G110" s="27">
        <f t="shared" si="11"/>
        <v>1.1620692113323479</v>
      </c>
      <c r="H110" s="27">
        <f t="shared" si="12"/>
        <v>0.12023959059443866</v>
      </c>
      <c r="I110" s="23"/>
      <c r="J110" s="23">
        <f t="shared" si="13"/>
        <v>0.010418296207379092</v>
      </c>
    </row>
    <row r="111" spans="1:10" ht="26.25">
      <c r="A111" s="16" t="s">
        <v>479</v>
      </c>
      <c r="B111" s="24" t="s">
        <v>981</v>
      </c>
      <c r="C111" s="25">
        <v>976027</v>
      </c>
      <c r="D111" s="25">
        <v>247118</v>
      </c>
      <c r="E111" s="25">
        <v>1223145</v>
      </c>
      <c r="F111" s="82">
        <v>20.203491818222695</v>
      </c>
      <c r="G111" s="27">
        <f t="shared" si="11"/>
        <v>1.4966107228302554</v>
      </c>
      <c r="H111" s="83">
        <f t="shared" si="12"/>
        <v>2.6648759774454254</v>
      </c>
      <c r="I111" s="23"/>
      <c r="J111" s="23">
        <f t="shared" si="13"/>
        <v>0.0116826525461517</v>
      </c>
    </row>
    <row r="112" spans="1:10" ht="26.25">
      <c r="A112" s="16" t="s">
        <v>487</v>
      </c>
      <c r="B112" s="24" t="s">
        <v>988</v>
      </c>
      <c r="C112" s="25">
        <v>181043</v>
      </c>
      <c r="D112" s="25">
        <v>11735</v>
      </c>
      <c r="E112" s="25">
        <v>192778</v>
      </c>
      <c r="F112" s="27">
        <v>6.087312867650873</v>
      </c>
      <c r="G112" s="27">
        <f t="shared" si="11"/>
        <v>0.27760594234929764</v>
      </c>
      <c r="H112" s="27">
        <f t="shared" si="12"/>
        <v>0.12654812516822758</v>
      </c>
      <c r="I112" s="23"/>
      <c r="J112" s="23">
        <f t="shared" si="13"/>
        <v>0.0015105781718107005</v>
      </c>
    </row>
    <row r="113" spans="1:10" ht="26.25">
      <c r="A113" s="16" t="s">
        <v>493</v>
      </c>
      <c r="B113" s="24" t="s">
        <v>992</v>
      </c>
      <c r="C113" s="25">
        <v>56562</v>
      </c>
      <c r="D113" s="25">
        <v>8393</v>
      </c>
      <c r="E113" s="25">
        <v>64955</v>
      </c>
      <c r="F113" s="33">
        <v>12.92125317527519</v>
      </c>
      <c r="G113" s="27">
        <f t="shared" si="11"/>
        <v>0.08673048563689827</v>
      </c>
      <c r="H113" s="27">
        <f t="shared" si="12"/>
        <v>0.09050859944924876</v>
      </c>
      <c r="I113" s="23"/>
      <c r="J113" s="23">
        <f t="shared" si="13"/>
        <v>3.778113812350492E-05</v>
      </c>
    </row>
    <row r="114" spans="1:10" ht="26.25">
      <c r="A114" s="16" t="s">
        <v>497</v>
      </c>
      <c r="B114" s="24" t="s">
        <v>996</v>
      </c>
      <c r="C114" s="25">
        <v>316919</v>
      </c>
      <c r="D114" s="25">
        <v>11770</v>
      </c>
      <c r="E114" s="25">
        <v>328689</v>
      </c>
      <c r="F114" s="27">
        <v>3.580892576265102</v>
      </c>
      <c r="G114" s="27">
        <f t="shared" si="11"/>
        <v>0.48595415256815816</v>
      </c>
      <c r="H114" s="27">
        <f t="shared" si="12"/>
        <v>0.1269255588606765</v>
      </c>
      <c r="I114" s="23"/>
      <c r="J114" s="23">
        <f t="shared" si="13"/>
        <v>0.0035902859370748165</v>
      </c>
    </row>
    <row r="115" spans="1:10" ht="12.75">
      <c r="A115" s="16" t="s">
        <v>508</v>
      </c>
      <c r="B115" s="24" t="s">
        <v>1006</v>
      </c>
      <c r="C115" s="25">
        <v>212757</v>
      </c>
      <c r="D115" s="25">
        <v>2637</v>
      </c>
      <c r="E115" s="25">
        <v>215394</v>
      </c>
      <c r="F115" s="27">
        <v>1.2242680854619907</v>
      </c>
      <c r="G115" s="27">
        <f t="shared" si="11"/>
        <v>0.3262352450876837</v>
      </c>
      <c r="H115" s="27">
        <f t="shared" si="12"/>
        <v>0.028436932771079348</v>
      </c>
      <c r="I115" s="23"/>
      <c r="J115" s="23">
        <f t="shared" si="13"/>
        <v>0.002977983123166044</v>
      </c>
    </row>
    <row r="116" spans="1:10" ht="26.25">
      <c r="A116" s="16" t="s">
        <v>513</v>
      </c>
      <c r="B116" s="24" t="s">
        <v>1010</v>
      </c>
      <c r="C116" s="25">
        <v>882814</v>
      </c>
      <c r="D116" s="25">
        <v>547394</v>
      </c>
      <c r="E116" s="25">
        <v>1430208</v>
      </c>
      <c r="F116" s="82">
        <v>38.273733610775494</v>
      </c>
      <c r="G116" s="27">
        <f t="shared" si="11"/>
        <v>1.3536806857440102</v>
      </c>
      <c r="H116" s="83">
        <f t="shared" si="12"/>
        <v>5.902998246982256</v>
      </c>
      <c r="I116" s="23"/>
      <c r="J116" s="23">
        <f t="shared" si="13"/>
        <v>0.045493175612382454</v>
      </c>
    </row>
    <row r="117" spans="1:10" ht="26.25">
      <c r="A117" s="16" t="s">
        <v>519</v>
      </c>
      <c r="B117" s="24" t="s">
        <v>1015</v>
      </c>
      <c r="C117" s="25">
        <v>1732539</v>
      </c>
      <c r="D117" s="25">
        <v>213462</v>
      </c>
      <c r="E117" s="25">
        <v>1946001</v>
      </c>
      <c r="F117" s="27">
        <v>10.969264661220626</v>
      </c>
      <c r="G117" s="27">
        <f t="shared" si="11"/>
        <v>2.6566236847152878</v>
      </c>
      <c r="H117" s="27">
        <f t="shared" si="12"/>
        <v>2.3019357387865527</v>
      </c>
      <c r="I117" s="23"/>
      <c r="J117" s="23">
        <f t="shared" si="13"/>
        <v>0.003546879459287351</v>
      </c>
    </row>
    <row r="118" spans="1:10" ht="52.5">
      <c r="A118" s="16" t="s">
        <v>530</v>
      </c>
      <c r="B118" s="24" t="s">
        <v>1104</v>
      </c>
      <c r="C118" s="25">
        <v>410387</v>
      </c>
      <c r="D118" s="25">
        <v>3166</v>
      </c>
      <c r="E118" s="25">
        <v>413553</v>
      </c>
      <c r="F118" s="27">
        <v>0.7655608833692417</v>
      </c>
      <c r="G118" s="27">
        <f t="shared" si="11"/>
        <v>0.6292751990571368</v>
      </c>
      <c r="H118" s="27">
        <f t="shared" si="12"/>
        <v>0.034141573436950026</v>
      </c>
      <c r="I118" s="23"/>
      <c r="J118" s="23">
        <f t="shared" si="13"/>
        <v>0.005951336256201868</v>
      </c>
    </row>
    <row r="119" spans="1:10" ht="52.5">
      <c r="A119" s="16" t="s">
        <v>536</v>
      </c>
      <c r="B119" s="24" t="s">
        <v>1106</v>
      </c>
      <c r="C119" s="25">
        <v>1185864</v>
      </c>
      <c r="D119" s="25">
        <v>113860</v>
      </c>
      <c r="E119" s="25">
        <v>1299724</v>
      </c>
      <c r="F119" s="27">
        <v>8.760321422086536</v>
      </c>
      <c r="G119" s="27">
        <f t="shared" si="11"/>
        <v>1.8183685269140895</v>
      </c>
      <c r="H119" s="27">
        <f t="shared" si="12"/>
        <v>1.2278457206352273</v>
      </c>
      <c r="I119" s="23"/>
      <c r="J119" s="23">
        <f t="shared" si="13"/>
        <v>0.005905228062788621</v>
      </c>
    </row>
    <row r="120" spans="1:10" ht="26.25">
      <c r="A120" s="16" t="s">
        <v>545</v>
      </c>
      <c r="B120" s="24" t="s">
        <v>1035</v>
      </c>
      <c r="C120" s="25">
        <v>3154133</v>
      </c>
      <c r="D120" s="25">
        <v>19097</v>
      </c>
      <c r="E120" s="25">
        <v>3173230</v>
      </c>
      <c r="F120" s="27">
        <v>0.6018158154309646</v>
      </c>
      <c r="G120" s="27">
        <f t="shared" si="11"/>
        <v>4.836453570477827</v>
      </c>
      <c r="H120" s="27">
        <f t="shared" si="12"/>
        <v>0.20593860641990985</v>
      </c>
      <c r="I120" s="23"/>
      <c r="J120" s="23">
        <f t="shared" si="13"/>
        <v>0.04630514964057918</v>
      </c>
    </row>
    <row r="121" spans="1:10" ht="12.75">
      <c r="A121" s="16" t="s">
        <v>556</v>
      </c>
      <c r="B121" s="24" t="s">
        <v>1046</v>
      </c>
      <c r="C121" s="25">
        <v>2685103</v>
      </c>
      <c r="D121" s="25">
        <v>488852</v>
      </c>
      <c r="E121" s="25">
        <v>3173955</v>
      </c>
      <c r="F121" s="33">
        <v>15.401982699817735</v>
      </c>
      <c r="G121" s="27">
        <f t="shared" si="11"/>
        <v>4.117256942383446</v>
      </c>
      <c r="H121" s="83">
        <f t="shared" si="12"/>
        <v>5.2716918691724235</v>
      </c>
      <c r="I121" s="23"/>
      <c r="J121" s="23">
        <f t="shared" si="13"/>
        <v>0.011544349267889773</v>
      </c>
    </row>
    <row r="122" spans="1:10" ht="26.25">
      <c r="A122" s="16" t="s">
        <v>557</v>
      </c>
      <c r="B122" s="15" t="s">
        <v>1047</v>
      </c>
      <c r="C122" s="15">
        <v>2029101</v>
      </c>
      <c r="D122" s="15">
        <v>290932</v>
      </c>
      <c r="E122" s="15">
        <v>2320033</v>
      </c>
      <c r="F122" s="81">
        <v>12.53999404318818</v>
      </c>
      <c r="G122" s="30">
        <f t="shared" si="11"/>
        <v>3.1113630199836626</v>
      </c>
      <c r="H122" s="30">
        <f t="shared" si="12"/>
        <v>3.1373582574727554</v>
      </c>
      <c r="I122" s="23"/>
      <c r="J122" s="23"/>
    </row>
    <row r="123" spans="1:10" ht="52.5">
      <c r="A123" s="16" t="s">
        <v>558</v>
      </c>
      <c r="B123" s="24" t="s">
        <v>1048</v>
      </c>
      <c r="C123" s="25">
        <v>1338943</v>
      </c>
      <c r="D123" s="25">
        <v>200295</v>
      </c>
      <c r="E123" s="25">
        <v>1539238</v>
      </c>
      <c r="F123" s="33">
        <v>13.012607536976088</v>
      </c>
      <c r="G123" s="27">
        <f t="shared" si="11"/>
        <v>2.053095304800493</v>
      </c>
      <c r="H123" s="27">
        <f t="shared" si="12"/>
        <v>2.1599451836872725</v>
      </c>
      <c r="I123" s="23"/>
      <c r="J123" s="23">
        <f>ABS(G123-H123)/100</f>
        <v>0.0010684987888677933</v>
      </c>
    </row>
    <row r="124" spans="1:10" ht="26.25">
      <c r="A124" s="16" t="s">
        <v>560</v>
      </c>
      <c r="B124" s="24" t="s">
        <v>1050</v>
      </c>
      <c r="C124" s="25">
        <v>690158</v>
      </c>
      <c r="D124" s="25">
        <v>90637</v>
      </c>
      <c r="E124" s="25">
        <v>780795</v>
      </c>
      <c r="F124" s="27">
        <v>11.608296671981762</v>
      </c>
      <c r="G124" s="27">
        <f t="shared" si="11"/>
        <v>1.0582677151831694</v>
      </c>
      <c r="H124" s="27">
        <f t="shared" si="12"/>
        <v>0.977413073785483</v>
      </c>
      <c r="I124" s="23"/>
      <c r="J124" s="23">
        <f>ABS(G124-H124)/100</f>
        <v>0.0008085464139768639</v>
      </c>
    </row>
    <row r="125" spans="1:10" ht="23.25" customHeight="1">
      <c r="A125" s="102" t="s">
        <v>1110</v>
      </c>
      <c r="B125" s="103" t="s">
        <v>1111</v>
      </c>
      <c r="C125" s="103">
        <v>65215823</v>
      </c>
      <c r="D125" s="103">
        <v>9273152</v>
      </c>
      <c r="E125" s="103">
        <v>74488975</v>
      </c>
      <c r="F125" s="101">
        <v>12.449026181391273</v>
      </c>
      <c r="G125" s="101">
        <f t="shared" si="11"/>
        <v>100</v>
      </c>
      <c r="H125" s="101">
        <f t="shared" si="12"/>
        <v>100</v>
      </c>
      <c r="I125" s="104"/>
      <c r="J125" s="2"/>
    </row>
    <row r="127" spans="2:6" ht="39">
      <c r="B127" s="4"/>
      <c r="C127" s="9"/>
      <c r="F127" s="74" t="s">
        <v>1221</v>
      </c>
    </row>
    <row r="129" spans="6:7" ht="12.75">
      <c r="F129" s="5" t="s">
        <v>1220</v>
      </c>
      <c r="G129" s="10">
        <f>D125/C125*100</f>
        <v>14.219174999907613</v>
      </c>
    </row>
    <row r="131" spans="9:10" ht="12.75">
      <c r="I131" s="4" t="s">
        <v>7</v>
      </c>
      <c r="J131" s="4">
        <f>SUM(J24:J124)/2</f>
        <v>0.4327773463643461</v>
      </c>
    </row>
    <row r="133" ht="15">
      <c r="A133" s="70" t="s">
        <v>0</v>
      </c>
    </row>
    <row r="134" spans="1:10" ht="12.75">
      <c r="A134" s="4" t="s">
        <v>1218</v>
      </c>
      <c r="J134" s="46"/>
    </row>
    <row r="135" spans="1:10" ht="66" thickBot="1">
      <c r="A135" s="105" t="s">
        <v>1127</v>
      </c>
      <c r="B135" s="106" t="s">
        <v>1128</v>
      </c>
      <c r="C135" s="106" t="s">
        <v>1108</v>
      </c>
      <c r="D135" s="106" t="s">
        <v>1109</v>
      </c>
      <c r="E135" s="106" t="s">
        <v>1129</v>
      </c>
      <c r="F135" s="107" t="s">
        <v>3</v>
      </c>
      <c r="G135" s="106" t="s">
        <v>4</v>
      </c>
      <c r="H135" s="106" t="s">
        <v>5</v>
      </c>
      <c r="I135" s="108"/>
      <c r="J135" s="109" t="s">
        <v>6</v>
      </c>
    </row>
    <row r="136" ht="12.75">
      <c r="J136" s="46"/>
    </row>
    <row r="137" spans="1:10" ht="26.25">
      <c r="A137" s="13" t="s">
        <v>562</v>
      </c>
      <c r="B137" s="14" t="s">
        <v>563</v>
      </c>
      <c r="C137" s="22">
        <v>5599226</v>
      </c>
      <c r="D137" s="22">
        <v>1444368</v>
      </c>
      <c r="E137" s="22">
        <v>7043594</v>
      </c>
      <c r="F137" s="30">
        <f aca="true" t="shared" si="14" ref="F137:F200">D137/E137*100</f>
        <v>20.506122300632317</v>
      </c>
      <c r="G137" s="31">
        <f>C137/C$701*100</f>
        <v>8.585686329527729</v>
      </c>
      <c r="H137" s="31">
        <f>D137/D$701*100</f>
        <v>15.575804214144231</v>
      </c>
      <c r="I137" s="23"/>
      <c r="J137" s="110"/>
    </row>
    <row r="138" spans="1:10" ht="12.75">
      <c r="A138" s="16" t="s">
        <v>18</v>
      </c>
      <c r="B138" s="24" t="s">
        <v>564</v>
      </c>
      <c r="C138" s="25">
        <v>38816</v>
      </c>
      <c r="D138" s="25">
        <v>1785</v>
      </c>
      <c r="E138" s="25">
        <v>40601</v>
      </c>
      <c r="F138" s="27">
        <f t="shared" si="14"/>
        <v>4.39644343735376</v>
      </c>
      <c r="G138" s="32">
        <f aca="true" t="shared" si="15" ref="G138:G201">C138/C$701*100</f>
        <v>0.05951929794706417</v>
      </c>
      <c r="H138" s="32">
        <f aca="true" t="shared" si="16" ref="H138:H201">D138/D$701*100</f>
        <v>0.01924911831489444</v>
      </c>
      <c r="I138" s="23"/>
      <c r="J138" s="110"/>
    </row>
    <row r="139" spans="1:10" ht="12.75">
      <c r="A139" s="16" t="s">
        <v>19</v>
      </c>
      <c r="B139" s="13" t="s">
        <v>565</v>
      </c>
      <c r="C139" s="13">
        <v>262</v>
      </c>
      <c r="D139" s="13">
        <v>14</v>
      </c>
      <c r="E139" s="13">
        <v>276</v>
      </c>
      <c r="F139" s="20">
        <f t="shared" si="14"/>
        <v>5.072463768115942</v>
      </c>
      <c r="G139" s="29">
        <f t="shared" si="15"/>
        <v>0.00040174299418102875</v>
      </c>
      <c r="H139" s="29">
        <f t="shared" si="16"/>
        <v>0.00015097347697956424</v>
      </c>
      <c r="I139" s="23"/>
      <c r="J139" s="111">
        <f>ABS(G139-H139)/100</f>
        <v>2.507695172014645E-06</v>
      </c>
    </row>
    <row r="140" spans="1:10" ht="26.25">
      <c r="A140" s="16" t="s">
        <v>20</v>
      </c>
      <c r="B140" s="13" t="s">
        <v>566</v>
      </c>
      <c r="C140" s="13">
        <v>28632</v>
      </c>
      <c r="D140" s="13">
        <v>1183</v>
      </c>
      <c r="E140" s="13">
        <v>29815</v>
      </c>
      <c r="F140" s="20">
        <f t="shared" si="14"/>
        <v>3.9678014422270667</v>
      </c>
      <c r="G140" s="29">
        <f t="shared" si="15"/>
        <v>0.04390345576103517</v>
      </c>
      <c r="H140" s="29">
        <f t="shared" si="16"/>
        <v>0.012757258804773177</v>
      </c>
      <c r="I140" s="23"/>
      <c r="J140" s="111">
        <f>ABS(G140-H140)/100</f>
        <v>0.00031146196956261993</v>
      </c>
    </row>
    <row r="141" spans="1:10" ht="12.75">
      <c r="A141" s="16" t="s">
        <v>21</v>
      </c>
      <c r="B141" s="13" t="s">
        <v>567</v>
      </c>
      <c r="C141" s="13">
        <v>3667</v>
      </c>
      <c r="D141" s="13">
        <v>47</v>
      </c>
      <c r="E141" s="13">
        <v>3714</v>
      </c>
      <c r="F141" s="20">
        <f t="shared" si="14"/>
        <v>1.2654819601507807</v>
      </c>
      <c r="G141" s="29">
        <f t="shared" si="15"/>
        <v>0.005622868548327604</v>
      </c>
      <c r="H141" s="29">
        <f t="shared" si="16"/>
        <v>0.0005068395298599656</v>
      </c>
      <c r="I141" s="23"/>
      <c r="J141" s="111">
        <f>ABS(G141-H141)/100</f>
        <v>5.116029018467638E-05</v>
      </c>
    </row>
    <row r="142" spans="1:10" ht="12.75">
      <c r="A142" s="16" t="s">
        <v>22</v>
      </c>
      <c r="B142" s="13" t="s">
        <v>568</v>
      </c>
      <c r="C142" s="13">
        <v>954</v>
      </c>
      <c r="D142" s="13">
        <v>24</v>
      </c>
      <c r="E142" s="13">
        <v>978</v>
      </c>
      <c r="F142" s="20">
        <f t="shared" si="14"/>
        <v>2.4539877300613497</v>
      </c>
      <c r="G142" s="29">
        <f t="shared" si="15"/>
        <v>0.00146283517728512</v>
      </c>
      <c r="H142" s="29">
        <f t="shared" si="16"/>
        <v>0.0002588116748221101</v>
      </c>
      <c r="I142" s="23"/>
      <c r="J142" s="111">
        <f>ABS(G142-H142)/100</f>
        <v>1.2040235024630098E-05</v>
      </c>
    </row>
    <row r="143" spans="1:10" ht="12.75">
      <c r="A143" s="16" t="s">
        <v>23</v>
      </c>
      <c r="B143" s="13" t="s">
        <v>569</v>
      </c>
      <c r="C143" s="13">
        <v>5301</v>
      </c>
      <c r="D143" s="13">
        <v>517</v>
      </c>
      <c r="E143" s="13">
        <v>5818</v>
      </c>
      <c r="F143" s="20">
        <f t="shared" si="14"/>
        <v>8.88621519422482</v>
      </c>
      <c r="G143" s="29">
        <f t="shared" si="15"/>
        <v>0.008128395466235241</v>
      </c>
      <c r="H143" s="29">
        <f t="shared" si="16"/>
        <v>0.005575234828459622</v>
      </c>
      <c r="I143" s="23"/>
      <c r="J143" s="111">
        <f>ABS(G143-H143)/100</f>
        <v>2.5531606377756194E-05</v>
      </c>
    </row>
    <row r="144" spans="1:10" ht="26.25">
      <c r="A144" s="16" t="s">
        <v>24</v>
      </c>
      <c r="B144" s="24" t="s">
        <v>570</v>
      </c>
      <c r="C144" s="25">
        <v>22606</v>
      </c>
      <c r="D144" s="25">
        <v>1564</v>
      </c>
      <c r="E144" s="25">
        <v>24170</v>
      </c>
      <c r="F144" s="27">
        <f t="shared" si="14"/>
        <v>6.470831609433183</v>
      </c>
      <c r="G144" s="32">
        <f t="shared" si="15"/>
        <v>0.03466336689487151</v>
      </c>
      <c r="H144" s="32">
        <f t="shared" si="16"/>
        <v>0.016865894142574174</v>
      </c>
      <c r="I144" s="23"/>
      <c r="J144" s="110"/>
    </row>
    <row r="145" spans="1:10" ht="12.75">
      <c r="A145" s="16" t="s">
        <v>25</v>
      </c>
      <c r="B145" s="13" t="s">
        <v>571</v>
      </c>
      <c r="C145" s="13">
        <v>21739</v>
      </c>
      <c r="D145" s="13">
        <v>1548</v>
      </c>
      <c r="E145" s="13">
        <v>23287</v>
      </c>
      <c r="F145" s="20">
        <f t="shared" si="14"/>
        <v>6.647485721647271</v>
      </c>
      <c r="G145" s="29">
        <f t="shared" si="15"/>
        <v>0.0333339349255778</v>
      </c>
      <c r="H145" s="29">
        <f t="shared" si="16"/>
        <v>0.016693353026026102</v>
      </c>
      <c r="I145" s="23"/>
      <c r="J145" s="111">
        <f>ABS(G145-H145)/100</f>
        <v>0.00016640581899551694</v>
      </c>
    </row>
    <row r="146" spans="1:10" ht="26.25">
      <c r="A146" s="16" t="s">
        <v>26</v>
      </c>
      <c r="B146" s="13" t="s">
        <v>572</v>
      </c>
      <c r="C146" s="13">
        <v>867</v>
      </c>
      <c r="D146" s="13">
        <v>16</v>
      </c>
      <c r="E146" s="13">
        <v>883</v>
      </c>
      <c r="F146" s="20">
        <f t="shared" si="14"/>
        <v>1.8120045300113252</v>
      </c>
      <c r="G146" s="29">
        <f t="shared" si="15"/>
        <v>0.0013294319692937096</v>
      </c>
      <c r="H146" s="29">
        <f t="shared" si="16"/>
        <v>0.0001725411165480734</v>
      </c>
      <c r="I146" s="23"/>
      <c r="J146" s="111">
        <f>ABS(G146-H146)/100</f>
        <v>1.1568908527456361E-05</v>
      </c>
    </row>
    <row r="147" spans="1:10" ht="39">
      <c r="A147" s="16" t="s">
        <v>27</v>
      </c>
      <c r="B147" s="24" t="s">
        <v>573</v>
      </c>
      <c r="C147" s="25">
        <v>349184</v>
      </c>
      <c r="D147" s="25">
        <v>3701</v>
      </c>
      <c r="E147" s="25">
        <v>352885</v>
      </c>
      <c r="F147" s="33">
        <f t="shared" si="14"/>
        <v>1.048783598056024</v>
      </c>
      <c r="G147" s="32">
        <f t="shared" si="15"/>
        <v>0.5354283422904899</v>
      </c>
      <c r="H147" s="32">
        <f t="shared" si="16"/>
        <v>0.03991091702152623</v>
      </c>
      <c r="I147" s="23"/>
      <c r="J147" s="110"/>
    </row>
    <row r="148" spans="1:10" ht="12.75">
      <c r="A148" s="16" t="s">
        <v>28</v>
      </c>
      <c r="B148" s="13" t="s">
        <v>574</v>
      </c>
      <c r="C148" s="13">
        <v>7559</v>
      </c>
      <c r="D148" s="13">
        <v>547</v>
      </c>
      <c r="E148" s="13">
        <v>8106</v>
      </c>
      <c r="F148" s="26">
        <f t="shared" si="14"/>
        <v>6.748087836170738</v>
      </c>
      <c r="G148" s="29">
        <f t="shared" si="15"/>
        <v>0.011590745393184719</v>
      </c>
      <c r="H148" s="29">
        <f t="shared" si="16"/>
        <v>0.005898749421987259</v>
      </c>
      <c r="I148" s="23"/>
      <c r="J148" s="111">
        <f aca="true" t="shared" si="17" ref="J148:J157">ABS(G148-H148)/100</f>
        <v>5.691995971197459E-05</v>
      </c>
    </row>
    <row r="149" spans="1:10" ht="12.75">
      <c r="A149" s="16" t="s">
        <v>29</v>
      </c>
      <c r="B149" s="13" t="s">
        <v>575</v>
      </c>
      <c r="C149" s="13">
        <v>113240</v>
      </c>
      <c r="D149" s="13">
        <v>685</v>
      </c>
      <c r="E149" s="13">
        <v>113925</v>
      </c>
      <c r="F149" s="20">
        <f t="shared" si="14"/>
        <v>0.6012727671713847</v>
      </c>
      <c r="G149" s="29">
        <f t="shared" si="15"/>
        <v>0.1736388422177851</v>
      </c>
      <c r="H149" s="29">
        <f t="shared" si="16"/>
        <v>0.0073869165522143935</v>
      </c>
      <c r="I149" s="23"/>
      <c r="J149" s="111">
        <f t="shared" si="17"/>
        <v>0.001662519256655707</v>
      </c>
    </row>
    <row r="150" spans="1:10" ht="26.25">
      <c r="A150" s="16" t="s">
        <v>30</v>
      </c>
      <c r="B150" s="13" t="s">
        <v>576</v>
      </c>
      <c r="C150" s="13">
        <v>78986</v>
      </c>
      <c r="D150" s="13">
        <v>1169</v>
      </c>
      <c r="E150" s="13">
        <v>80155</v>
      </c>
      <c r="F150" s="20">
        <f t="shared" si="14"/>
        <v>1.4584243029131059</v>
      </c>
      <c r="G150" s="29">
        <f t="shared" si="15"/>
        <v>0.12111477915413259</v>
      </c>
      <c r="H150" s="29">
        <f t="shared" si="16"/>
        <v>0.012606285327793613</v>
      </c>
      <c r="I150" s="23"/>
      <c r="J150" s="111">
        <f t="shared" si="17"/>
        <v>0.0010850849382633898</v>
      </c>
    </row>
    <row r="151" spans="1:10" ht="12.75">
      <c r="A151" s="16" t="s">
        <v>31</v>
      </c>
      <c r="B151" s="13" t="s">
        <v>577</v>
      </c>
      <c r="C151" s="13">
        <v>64708</v>
      </c>
      <c r="D151" s="13">
        <v>320</v>
      </c>
      <c r="E151" s="13">
        <v>65028</v>
      </c>
      <c r="F151" s="20">
        <f t="shared" si="14"/>
        <v>0.49209571261610385</v>
      </c>
      <c r="G151" s="29">
        <f t="shared" si="15"/>
        <v>0.09922131934147331</v>
      </c>
      <c r="H151" s="29">
        <f t="shared" si="16"/>
        <v>0.003450822330961468</v>
      </c>
      <c r="I151" s="23"/>
      <c r="J151" s="111">
        <f t="shared" si="17"/>
        <v>0.0009577049701051184</v>
      </c>
    </row>
    <row r="152" spans="1:10" ht="12.75">
      <c r="A152" s="16" t="s">
        <v>32</v>
      </c>
      <c r="B152" s="13" t="s">
        <v>578</v>
      </c>
      <c r="C152" s="13">
        <v>10344</v>
      </c>
      <c r="D152" s="13">
        <v>114</v>
      </c>
      <c r="E152" s="13">
        <v>10458</v>
      </c>
      <c r="F152" s="20">
        <f t="shared" si="14"/>
        <v>1.0900745840504877</v>
      </c>
      <c r="G152" s="29">
        <f t="shared" si="15"/>
        <v>0.015861181419116646</v>
      </c>
      <c r="H152" s="29">
        <f t="shared" si="16"/>
        <v>0.001229355455405023</v>
      </c>
      <c r="I152" s="23"/>
      <c r="J152" s="111">
        <f t="shared" si="17"/>
        <v>0.00014631825963711624</v>
      </c>
    </row>
    <row r="153" spans="1:10" ht="12.75">
      <c r="A153" s="16" t="s">
        <v>33</v>
      </c>
      <c r="B153" s="13" t="s">
        <v>579</v>
      </c>
      <c r="C153" s="13">
        <v>1062</v>
      </c>
      <c r="D153" s="13">
        <v>15</v>
      </c>
      <c r="E153" s="13">
        <v>1077</v>
      </c>
      <c r="F153" s="20">
        <f t="shared" si="14"/>
        <v>1.392757660167131</v>
      </c>
      <c r="G153" s="29">
        <f t="shared" si="15"/>
        <v>0.0016284391596192846</v>
      </c>
      <c r="H153" s="29">
        <f t="shared" si="16"/>
        <v>0.00016175729676381882</v>
      </c>
      <c r="I153" s="23"/>
      <c r="J153" s="111">
        <f t="shared" si="17"/>
        <v>1.4666818628554657E-05</v>
      </c>
    </row>
    <row r="154" spans="1:10" ht="12.75">
      <c r="A154" s="16" t="s">
        <v>34</v>
      </c>
      <c r="B154" s="13" t="s">
        <v>580</v>
      </c>
      <c r="C154" s="13">
        <v>4335</v>
      </c>
      <c r="D154" s="13">
        <v>16</v>
      </c>
      <c r="E154" s="13">
        <v>4351</v>
      </c>
      <c r="F154" s="20">
        <f t="shared" si="14"/>
        <v>0.36773155596414614</v>
      </c>
      <c r="G154" s="29">
        <f t="shared" si="15"/>
        <v>0.006647159846468548</v>
      </c>
      <c r="H154" s="29">
        <f t="shared" si="16"/>
        <v>0.0001725411165480734</v>
      </c>
      <c r="I154" s="23"/>
      <c r="J154" s="111">
        <f t="shared" si="17"/>
        <v>6.474618729920474E-05</v>
      </c>
    </row>
    <row r="155" spans="1:10" ht="12.75">
      <c r="A155" s="16" t="s">
        <v>35</v>
      </c>
      <c r="B155" s="13" t="s">
        <v>581</v>
      </c>
      <c r="C155" s="13">
        <v>7771</v>
      </c>
      <c r="D155" s="13">
        <v>79</v>
      </c>
      <c r="E155" s="13">
        <v>7850</v>
      </c>
      <c r="F155" s="20">
        <f t="shared" si="14"/>
        <v>1.0063694267515924</v>
      </c>
      <c r="G155" s="29">
        <f t="shared" si="15"/>
        <v>0.011915819877025856</v>
      </c>
      <c r="H155" s="29">
        <f t="shared" si="16"/>
        <v>0.0008519217629561124</v>
      </c>
      <c r="I155" s="23"/>
      <c r="J155" s="111">
        <f t="shared" si="17"/>
        <v>0.00011063898114069743</v>
      </c>
    </row>
    <row r="156" spans="1:10" ht="12.75">
      <c r="A156" s="16" t="s">
        <v>36</v>
      </c>
      <c r="B156" s="13" t="s">
        <v>582</v>
      </c>
      <c r="C156" s="13">
        <v>23457</v>
      </c>
      <c r="D156" s="13">
        <v>218</v>
      </c>
      <c r="E156" s="13">
        <v>23675</v>
      </c>
      <c r="F156" s="20">
        <f t="shared" si="14"/>
        <v>0.9208025343189019</v>
      </c>
      <c r="G156" s="29">
        <f t="shared" si="15"/>
        <v>0.035968264940856455</v>
      </c>
      <c r="H156" s="29">
        <f t="shared" si="16"/>
        <v>0.0023508727129675</v>
      </c>
      <c r="I156" s="23"/>
      <c r="J156" s="111">
        <f t="shared" si="17"/>
        <v>0.00033617392227888954</v>
      </c>
    </row>
    <row r="157" spans="1:10" ht="39">
      <c r="A157" s="16" t="s">
        <v>37</v>
      </c>
      <c r="B157" s="13" t="s">
        <v>583</v>
      </c>
      <c r="C157" s="13">
        <v>37722</v>
      </c>
      <c r="D157" s="13">
        <v>538</v>
      </c>
      <c r="E157" s="13">
        <v>38260</v>
      </c>
      <c r="F157" s="20">
        <f t="shared" si="14"/>
        <v>1.4061683220073184</v>
      </c>
      <c r="G157" s="29">
        <f t="shared" si="15"/>
        <v>0.05784179094082735</v>
      </c>
      <c r="H157" s="29">
        <f t="shared" si="16"/>
        <v>0.005801695043928968</v>
      </c>
      <c r="I157" s="23"/>
      <c r="J157" s="111">
        <f t="shared" si="17"/>
        <v>0.0005204009589689838</v>
      </c>
    </row>
    <row r="158" spans="1:10" ht="12.75">
      <c r="A158" s="16" t="s">
        <v>38</v>
      </c>
      <c r="B158" s="24" t="s">
        <v>584</v>
      </c>
      <c r="C158" s="25">
        <v>312608</v>
      </c>
      <c r="D158" s="25">
        <v>7028</v>
      </c>
      <c r="E158" s="25">
        <v>319636</v>
      </c>
      <c r="F158" s="27">
        <f t="shared" si="14"/>
        <v>2.1987510793527636</v>
      </c>
      <c r="G158" s="32">
        <f t="shared" si="15"/>
        <v>0.47934379360665286</v>
      </c>
      <c r="H158" s="32">
        <f t="shared" si="16"/>
        <v>0.07578868544374125</v>
      </c>
      <c r="I158" s="23"/>
      <c r="J158" s="110"/>
    </row>
    <row r="159" spans="1:10" ht="12.75">
      <c r="A159" s="16" t="s">
        <v>39</v>
      </c>
      <c r="B159" s="13" t="s">
        <v>585</v>
      </c>
      <c r="C159" s="13">
        <v>68902</v>
      </c>
      <c r="D159" s="13">
        <v>3025</v>
      </c>
      <c r="E159" s="13">
        <v>71927</v>
      </c>
      <c r="F159" s="20">
        <f t="shared" si="14"/>
        <v>4.205652953689157</v>
      </c>
      <c r="G159" s="29">
        <f t="shared" si="15"/>
        <v>0.10565227398878335</v>
      </c>
      <c r="H159" s="29">
        <f t="shared" si="16"/>
        <v>0.03262105484737013</v>
      </c>
      <c r="I159" s="23"/>
      <c r="J159" s="111">
        <f aca="true" t="shared" si="18" ref="J159:J167">ABS(G159-H159)/100</f>
        <v>0.0007303121914141323</v>
      </c>
    </row>
    <row r="160" spans="1:10" ht="26.25">
      <c r="A160" s="16" t="s">
        <v>40</v>
      </c>
      <c r="B160" s="13" t="s">
        <v>586</v>
      </c>
      <c r="C160" s="13">
        <v>76848</v>
      </c>
      <c r="D160" s="13">
        <v>796</v>
      </c>
      <c r="E160" s="13">
        <v>77644</v>
      </c>
      <c r="F160" s="20">
        <f t="shared" si="14"/>
        <v>1.02519190149915</v>
      </c>
      <c r="G160" s="29">
        <f t="shared" si="15"/>
        <v>0.11783643365199883</v>
      </c>
      <c r="H160" s="29">
        <f t="shared" si="16"/>
        <v>0.008583920548266651</v>
      </c>
      <c r="I160" s="23"/>
      <c r="J160" s="111">
        <f t="shared" si="18"/>
        <v>0.0010925251310373218</v>
      </c>
    </row>
    <row r="161" spans="1:10" ht="39">
      <c r="A161" s="16" t="s">
        <v>41</v>
      </c>
      <c r="B161" s="13" t="s">
        <v>587</v>
      </c>
      <c r="C161" s="13">
        <v>46796</v>
      </c>
      <c r="D161" s="13">
        <v>1005</v>
      </c>
      <c r="E161" s="13">
        <v>47801</v>
      </c>
      <c r="F161" s="20">
        <f t="shared" si="14"/>
        <v>2.102466475596745</v>
      </c>
      <c r="G161" s="29">
        <f t="shared" si="15"/>
        <v>0.07175559219731077</v>
      </c>
      <c r="H161" s="29">
        <f t="shared" si="16"/>
        <v>0.01083773888317586</v>
      </c>
      <c r="I161" s="23"/>
      <c r="J161" s="111">
        <f t="shared" si="18"/>
        <v>0.0006091785331413491</v>
      </c>
    </row>
    <row r="162" spans="1:10" ht="26.25">
      <c r="A162" s="16" t="s">
        <v>42</v>
      </c>
      <c r="B162" s="13" t="s">
        <v>588</v>
      </c>
      <c r="C162" s="13">
        <v>24312</v>
      </c>
      <c r="D162" s="13">
        <v>164</v>
      </c>
      <c r="E162" s="13">
        <v>24476</v>
      </c>
      <c r="F162" s="20">
        <f t="shared" si="14"/>
        <v>0.6700441248570028</v>
      </c>
      <c r="G162" s="29">
        <f t="shared" si="15"/>
        <v>0.03727929646766859</v>
      </c>
      <c r="H162" s="29">
        <f t="shared" si="16"/>
        <v>0.0017685464446177525</v>
      </c>
      <c r="I162" s="23"/>
      <c r="J162" s="111">
        <f t="shared" si="18"/>
        <v>0.00035510750023050834</v>
      </c>
    </row>
    <row r="163" spans="1:10" ht="26.25">
      <c r="A163" s="16" t="s">
        <v>43</v>
      </c>
      <c r="B163" s="13" t="s">
        <v>589</v>
      </c>
      <c r="C163" s="13">
        <v>7026</v>
      </c>
      <c r="D163" s="13">
        <v>344</v>
      </c>
      <c r="E163" s="13">
        <v>7370</v>
      </c>
      <c r="F163" s="20">
        <f t="shared" si="14"/>
        <v>4.667571234735414</v>
      </c>
      <c r="G163" s="29">
        <f t="shared" si="15"/>
        <v>0.010773459072961481</v>
      </c>
      <c r="H163" s="29">
        <f t="shared" si="16"/>
        <v>0.0037096340057835783</v>
      </c>
      <c r="I163" s="23"/>
      <c r="J163" s="111">
        <f t="shared" si="18"/>
        <v>7.063825067177903E-05</v>
      </c>
    </row>
    <row r="164" spans="1:10" ht="12.75">
      <c r="A164" s="16" t="s">
        <v>44</v>
      </c>
      <c r="B164" s="13" t="s">
        <v>1052</v>
      </c>
      <c r="C164" s="13">
        <v>1658</v>
      </c>
      <c r="D164" s="13">
        <v>38</v>
      </c>
      <c r="E164" s="13">
        <v>1696</v>
      </c>
      <c r="F164" s="20">
        <f t="shared" si="14"/>
        <v>2.240566037735849</v>
      </c>
      <c r="G164" s="29">
        <f t="shared" si="15"/>
        <v>0.0025423278028707847</v>
      </c>
      <c r="H164" s="29">
        <f t="shared" si="16"/>
        <v>0.00040978515180167433</v>
      </c>
      <c r="I164" s="23"/>
      <c r="J164" s="111">
        <f t="shared" si="18"/>
        <v>2.1325426510691104E-05</v>
      </c>
    </row>
    <row r="165" spans="1:10" ht="12.75">
      <c r="A165" s="16" t="s">
        <v>45</v>
      </c>
      <c r="B165" s="13" t="s">
        <v>590</v>
      </c>
      <c r="C165" s="13">
        <v>1796</v>
      </c>
      <c r="D165" s="13">
        <v>26</v>
      </c>
      <c r="E165" s="13">
        <v>1822</v>
      </c>
      <c r="F165" s="20">
        <f t="shared" si="14"/>
        <v>1.4270032930845227</v>
      </c>
      <c r="G165" s="29">
        <f t="shared" si="15"/>
        <v>0.002753932891408884</v>
      </c>
      <c r="H165" s="29">
        <f t="shared" si="16"/>
        <v>0.00028037931439061926</v>
      </c>
      <c r="I165" s="23"/>
      <c r="J165" s="111">
        <f t="shared" si="18"/>
        <v>2.4735535770182647E-05</v>
      </c>
    </row>
    <row r="166" spans="1:10" ht="12.75">
      <c r="A166" s="16" t="s">
        <v>46</v>
      </c>
      <c r="B166" s="13" t="s">
        <v>591</v>
      </c>
      <c r="C166" s="13">
        <v>42698</v>
      </c>
      <c r="D166" s="13">
        <v>216</v>
      </c>
      <c r="E166" s="13">
        <v>42914</v>
      </c>
      <c r="F166" s="20">
        <f t="shared" si="14"/>
        <v>0.5033322458871231</v>
      </c>
      <c r="G166" s="29">
        <f t="shared" si="15"/>
        <v>0.0654718410898533</v>
      </c>
      <c r="H166" s="29">
        <f t="shared" si="16"/>
        <v>0.002329305073398991</v>
      </c>
      <c r="I166" s="23"/>
      <c r="J166" s="111">
        <f t="shared" si="18"/>
        <v>0.0006314253601645431</v>
      </c>
    </row>
    <row r="167" spans="1:10" ht="12.75">
      <c r="A167" s="16" t="s">
        <v>47</v>
      </c>
      <c r="B167" s="13" t="s">
        <v>592</v>
      </c>
      <c r="C167" s="13">
        <v>42572</v>
      </c>
      <c r="D167" s="13">
        <v>1414</v>
      </c>
      <c r="E167" s="13">
        <v>43986</v>
      </c>
      <c r="F167" s="20">
        <f t="shared" si="14"/>
        <v>3.2146592097485565</v>
      </c>
      <c r="G167" s="29">
        <f t="shared" si="15"/>
        <v>0.06527863644379678</v>
      </c>
      <c r="H167" s="29">
        <f t="shared" si="16"/>
        <v>0.015248321174935988</v>
      </c>
      <c r="I167" s="23"/>
      <c r="J167" s="111">
        <f t="shared" si="18"/>
        <v>0.0005003031526886079</v>
      </c>
    </row>
    <row r="168" spans="1:10" ht="26.25">
      <c r="A168" s="16" t="s">
        <v>48</v>
      </c>
      <c r="B168" s="24" t="s">
        <v>593</v>
      </c>
      <c r="C168" s="25">
        <v>10999</v>
      </c>
      <c r="D168" s="25">
        <v>101</v>
      </c>
      <c r="E168" s="25">
        <v>11100</v>
      </c>
      <c r="F168" s="27">
        <f t="shared" si="14"/>
        <v>0.9099099099099099</v>
      </c>
      <c r="G168" s="32">
        <f t="shared" si="15"/>
        <v>0.016865538904569218</v>
      </c>
      <c r="H168" s="32">
        <f t="shared" si="16"/>
        <v>0.0010891657982097134</v>
      </c>
      <c r="I168" s="23"/>
      <c r="J168" s="110"/>
    </row>
    <row r="169" spans="1:10" ht="12.75">
      <c r="A169" s="16" t="s">
        <v>49</v>
      </c>
      <c r="B169" s="13" t="s">
        <v>594</v>
      </c>
      <c r="C169" s="13">
        <v>2259</v>
      </c>
      <c r="D169" s="13">
        <v>32</v>
      </c>
      <c r="E169" s="13">
        <v>2291</v>
      </c>
      <c r="F169" s="20">
        <f t="shared" si="14"/>
        <v>1.3967699694456568</v>
      </c>
      <c r="G169" s="29">
        <f t="shared" si="15"/>
        <v>0.003463883297156275</v>
      </c>
      <c r="H169" s="29">
        <f t="shared" si="16"/>
        <v>0.0003450822330961468</v>
      </c>
      <c r="I169" s="23"/>
      <c r="J169" s="111">
        <f aca="true" t="shared" si="19" ref="J169:J174">ABS(G169-H169)/100</f>
        <v>3.118801064060128E-05</v>
      </c>
    </row>
    <row r="170" spans="1:10" ht="12.75">
      <c r="A170" s="16" t="s">
        <v>50</v>
      </c>
      <c r="B170" s="13" t="s">
        <v>595</v>
      </c>
      <c r="C170" s="13">
        <v>1054</v>
      </c>
      <c r="D170" s="13">
        <v>6</v>
      </c>
      <c r="E170" s="13">
        <v>1060</v>
      </c>
      <c r="F170" s="20">
        <f t="shared" si="14"/>
        <v>0.5660377358490566</v>
      </c>
      <c r="G170" s="29">
        <f t="shared" si="15"/>
        <v>0.0016161721979649018</v>
      </c>
      <c r="H170" s="29">
        <f t="shared" si="16"/>
        <v>6.470291870552752E-05</v>
      </c>
      <c r="I170" s="23"/>
      <c r="J170" s="111">
        <f t="shared" si="19"/>
        <v>1.5514692792593744E-05</v>
      </c>
    </row>
    <row r="171" spans="1:10" ht="12.75">
      <c r="A171" s="16" t="s">
        <v>51</v>
      </c>
      <c r="B171" s="13" t="s">
        <v>1053</v>
      </c>
      <c r="C171" s="13">
        <v>292</v>
      </c>
      <c r="D171" s="13">
        <v>10</v>
      </c>
      <c r="E171" s="13">
        <v>302</v>
      </c>
      <c r="F171" s="20">
        <f t="shared" si="14"/>
        <v>3.3112582781456954</v>
      </c>
      <c r="G171" s="29">
        <f t="shared" si="15"/>
        <v>0.0004477441003849634</v>
      </c>
      <c r="H171" s="29">
        <f t="shared" si="16"/>
        <v>0.00010783819784254587</v>
      </c>
      <c r="I171" s="23"/>
      <c r="J171" s="111">
        <f t="shared" si="19"/>
        <v>3.399059025424175E-06</v>
      </c>
    </row>
    <row r="172" spans="1:10" ht="12.75">
      <c r="A172" s="16" t="s">
        <v>52</v>
      </c>
      <c r="B172" s="13" t="s">
        <v>596</v>
      </c>
      <c r="C172" s="13">
        <v>2775</v>
      </c>
      <c r="D172" s="13">
        <v>0</v>
      </c>
      <c r="E172" s="13">
        <v>2775</v>
      </c>
      <c r="F172" s="20">
        <f t="shared" si="14"/>
        <v>0</v>
      </c>
      <c r="G172" s="29">
        <f t="shared" si="15"/>
        <v>0.00425510232386395</v>
      </c>
      <c r="H172" s="29">
        <f t="shared" si="16"/>
        <v>0</v>
      </c>
      <c r="I172" s="23"/>
      <c r="J172" s="111">
        <f t="shared" si="19"/>
        <v>4.2551023238639494E-05</v>
      </c>
    </row>
    <row r="173" spans="1:10" ht="12.75">
      <c r="A173" s="16" t="s">
        <v>53</v>
      </c>
      <c r="B173" s="13" t="s">
        <v>597</v>
      </c>
      <c r="C173" s="13">
        <v>2733</v>
      </c>
      <c r="D173" s="13">
        <v>6</v>
      </c>
      <c r="E173" s="13">
        <v>2739</v>
      </c>
      <c r="F173" s="20">
        <f t="shared" si="14"/>
        <v>0.21905805038335158</v>
      </c>
      <c r="G173" s="29">
        <f t="shared" si="15"/>
        <v>0.004190700775178441</v>
      </c>
      <c r="H173" s="29">
        <f t="shared" si="16"/>
        <v>6.470291870552752E-05</v>
      </c>
      <c r="I173" s="23"/>
      <c r="J173" s="111">
        <f t="shared" si="19"/>
        <v>4.125997856472914E-05</v>
      </c>
    </row>
    <row r="174" spans="1:10" ht="12.75">
      <c r="A174" s="16" t="s">
        <v>1119</v>
      </c>
      <c r="B174" s="13"/>
      <c r="C174" s="13">
        <v>1886</v>
      </c>
      <c r="D174" s="13">
        <v>47</v>
      </c>
      <c r="E174" s="13">
        <v>1933</v>
      </c>
      <c r="F174" s="20">
        <f t="shared" si="14"/>
        <v>2.431453698913606</v>
      </c>
      <c r="G174" s="29">
        <f t="shared" si="15"/>
        <v>0.002891936210020688</v>
      </c>
      <c r="H174" s="29">
        <f t="shared" si="16"/>
        <v>0.0005068395298599656</v>
      </c>
      <c r="I174" s="23"/>
      <c r="J174" s="111">
        <f t="shared" si="19"/>
        <v>2.385096680160722E-05</v>
      </c>
    </row>
    <row r="175" spans="1:10" ht="12.75">
      <c r="A175" s="34" t="s">
        <v>54</v>
      </c>
      <c r="B175" s="24" t="s">
        <v>598</v>
      </c>
      <c r="C175" s="25">
        <v>32884</v>
      </c>
      <c r="D175" s="25">
        <v>1479</v>
      </c>
      <c r="E175" s="25">
        <v>34363</v>
      </c>
      <c r="F175" s="37">
        <f t="shared" si="14"/>
        <v>4.304047958560079</v>
      </c>
      <c r="G175" s="38">
        <f t="shared" si="15"/>
        <v>0.0504233458803395</v>
      </c>
      <c r="H175" s="38">
        <f t="shared" si="16"/>
        <v>0.015949269460912536</v>
      </c>
      <c r="I175" s="112"/>
      <c r="J175" s="113"/>
    </row>
    <row r="176" spans="1:10" ht="26.25">
      <c r="A176" s="16" t="s">
        <v>55</v>
      </c>
      <c r="B176" s="13" t="s">
        <v>599</v>
      </c>
      <c r="C176" s="13">
        <v>3279</v>
      </c>
      <c r="D176" s="13">
        <v>305</v>
      </c>
      <c r="E176" s="13">
        <v>3584</v>
      </c>
      <c r="F176" s="20">
        <f t="shared" si="14"/>
        <v>8.510044642857142</v>
      </c>
      <c r="G176" s="29">
        <f t="shared" si="15"/>
        <v>0.00502792090809005</v>
      </c>
      <c r="H176" s="29">
        <f t="shared" si="16"/>
        <v>0.003289065034197649</v>
      </c>
      <c r="I176" s="23"/>
      <c r="J176" s="111">
        <f>ABS(G176-H176)/100</f>
        <v>1.738855873892401E-05</v>
      </c>
    </row>
    <row r="177" spans="1:10" ht="39">
      <c r="A177" s="16" t="s">
        <v>56</v>
      </c>
      <c r="B177" s="13" t="s">
        <v>600</v>
      </c>
      <c r="C177" s="13">
        <v>3830</v>
      </c>
      <c r="D177" s="13">
        <v>554</v>
      </c>
      <c r="E177" s="13">
        <v>4384</v>
      </c>
      <c r="F177" s="26">
        <f t="shared" si="14"/>
        <v>12.636861313868614</v>
      </c>
      <c r="G177" s="29">
        <f t="shared" si="15"/>
        <v>0.005872807892035649</v>
      </c>
      <c r="H177" s="29">
        <f t="shared" si="16"/>
        <v>0.005974236160477041</v>
      </c>
      <c r="I177" s="23"/>
      <c r="J177" s="111">
        <f>ABS(G177-H177)/100</f>
        <v>1.0142826844139213E-06</v>
      </c>
    </row>
    <row r="178" spans="1:10" ht="12.75">
      <c r="A178" s="16" t="s">
        <v>57</v>
      </c>
      <c r="B178" s="13" t="s">
        <v>601</v>
      </c>
      <c r="C178" s="13">
        <v>243</v>
      </c>
      <c r="D178" s="13">
        <v>3</v>
      </c>
      <c r="E178" s="13">
        <v>246</v>
      </c>
      <c r="F178" s="20">
        <f t="shared" si="14"/>
        <v>1.2195121951219512</v>
      </c>
      <c r="G178" s="29">
        <f t="shared" si="15"/>
        <v>0.0003726089602518702</v>
      </c>
      <c r="H178" s="29">
        <f t="shared" si="16"/>
        <v>3.235145935276376E-05</v>
      </c>
      <c r="I178" s="23"/>
      <c r="J178" s="111">
        <f>ABS(G178-H178)/100</f>
        <v>3.4025750089910644E-06</v>
      </c>
    </row>
    <row r="179" spans="1:10" ht="26.25">
      <c r="A179" s="16" t="s">
        <v>58</v>
      </c>
      <c r="B179" s="13" t="s">
        <v>602</v>
      </c>
      <c r="C179" s="13">
        <v>23979</v>
      </c>
      <c r="D179" s="13">
        <v>475</v>
      </c>
      <c r="E179" s="13">
        <v>24454</v>
      </c>
      <c r="F179" s="20">
        <f t="shared" si="14"/>
        <v>1.9424225075652244</v>
      </c>
      <c r="G179" s="29">
        <f t="shared" si="15"/>
        <v>0.03676868418880492</v>
      </c>
      <c r="H179" s="29">
        <f t="shared" si="16"/>
        <v>0.00512231439752093</v>
      </c>
      <c r="I179" s="23"/>
      <c r="J179" s="111">
        <f>ABS(G179-H179)/100</f>
        <v>0.0003164636979128399</v>
      </c>
    </row>
    <row r="180" spans="1:10" ht="12.75">
      <c r="A180" s="16" t="s">
        <v>59</v>
      </c>
      <c r="B180" s="13" t="s">
        <v>603</v>
      </c>
      <c r="C180" s="13">
        <v>1553</v>
      </c>
      <c r="D180" s="13">
        <v>142</v>
      </c>
      <c r="E180" s="13">
        <v>1695</v>
      </c>
      <c r="F180" s="20">
        <f t="shared" si="14"/>
        <v>8.377581120943953</v>
      </c>
      <c r="G180" s="29">
        <f t="shared" si="15"/>
        <v>0.0023813239311570138</v>
      </c>
      <c r="H180" s="29">
        <f t="shared" si="16"/>
        <v>0.0015313024093641515</v>
      </c>
      <c r="I180" s="23"/>
      <c r="J180" s="111">
        <f>ABS(G180-H180)/100</f>
        <v>8.500215217928623E-06</v>
      </c>
    </row>
    <row r="181" spans="1:10" ht="12.75">
      <c r="A181" s="34" t="s">
        <v>60</v>
      </c>
      <c r="B181" s="24" t="s">
        <v>604</v>
      </c>
      <c r="C181" s="25">
        <v>21565</v>
      </c>
      <c r="D181" s="25">
        <v>3237</v>
      </c>
      <c r="E181" s="25">
        <v>24802</v>
      </c>
      <c r="F181" s="35">
        <f t="shared" si="14"/>
        <v>13.051366825256029</v>
      </c>
      <c r="G181" s="36">
        <f t="shared" si="15"/>
        <v>0.033067128509594985</v>
      </c>
      <c r="H181" s="36">
        <f t="shared" si="16"/>
        <v>0.0349072246416321</v>
      </c>
      <c r="I181" s="112"/>
      <c r="J181" s="113"/>
    </row>
    <row r="182" spans="1:10" ht="12.75">
      <c r="A182" s="16" t="s">
        <v>61</v>
      </c>
      <c r="B182" s="13" t="s">
        <v>605</v>
      </c>
      <c r="C182" s="13">
        <v>20881</v>
      </c>
      <c r="D182" s="13">
        <v>3172</v>
      </c>
      <c r="E182" s="13">
        <v>24053</v>
      </c>
      <c r="F182" s="20">
        <f t="shared" si="14"/>
        <v>13.187544173283996</v>
      </c>
      <c r="G182" s="29">
        <f t="shared" si="15"/>
        <v>0.03201830328814527</v>
      </c>
      <c r="H182" s="29">
        <f t="shared" si="16"/>
        <v>0.034206276355655554</v>
      </c>
      <c r="I182" s="23"/>
      <c r="J182" s="111">
        <f>ABS(G182-H182)/100</f>
        <v>2.187973067510285E-05</v>
      </c>
    </row>
    <row r="183" spans="1:10" ht="26.25">
      <c r="A183" s="16" t="s">
        <v>62</v>
      </c>
      <c r="B183" s="13" t="s">
        <v>606</v>
      </c>
      <c r="C183" s="13">
        <v>684</v>
      </c>
      <c r="D183" s="13">
        <v>65</v>
      </c>
      <c r="E183" s="13">
        <v>749</v>
      </c>
      <c r="F183" s="20">
        <f t="shared" si="14"/>
        <v>8.678237650200266</v>
      </c>
      <c r="G183" s="29">
        <f t="shared" si="15"/>
        <v>0.0010488252214497086</v>
      </c>
      <c r="H183" s="29">
        <f t="shared" si="16"/>
        <v>0.0007009482859765483</v>
      </c>
      <c r="I183" s="23"/>
      <c r="J183" s="111">
        <f>ABS(G183-H183)/100</f>
        <v>3.478769354731603E-06</v>
      </c>
    </row>
    <row r="184" spans="1:10" ht="39">
      <c r="A184" s="34" t="s">
        <v>63</v>
      </c>
      <c r="B184" s="24" t="s">
        <v>607</v>
      </c>
      <c r="C184" s="25">
        <v>536745</v>
      </c>
      <c r="D184" s="25">
        <v>51431</v>
      </c>
      <c r="E184" s="25">
        <v>588176</v>
      </c>
      <c r="F184" s="37">
        <f t="shared" si="14"/>
        <v>8.744151410462173</v>
      </c>
      <c r="G184" s="36">
        <f t="shared" si="15"/>
        <v>0.8230287916476956</v>
      </c>
      <c r="H184" s="36">
        <f t="shared" si="16"/>
        <v>0.5546226353239977</v>
      </c>
      <c r="I184" s="112"/>
      <c r="J184" s="113"/>
    </row>
    <row r="185" spans="1:10" ht="26.25">
      <c r="A185" s="16" t="s">
        <v>64</v>
      </c>
      <c r="B185" s="13" t="s">
        <v>608</v>
      </c>
      <c r="C185" s="13">
        <v>165594</v>
      </c>
      <c r="D185" s="13">
        <v>30960</v>
      </c>
      <c r="E185" s="13">
        <v>196554</v>
      </c>
      <c r="F185" s="26">
        <f t="shared" si="14"/>
        <v>15.751396562776643</v>
      </c>
      <c r="G185" s="29">
        <f t="shared" si="15"/>
        <v>0.25391690602447814</v>
      </c>
      <c r="H185" s="29">
        <f t="shared" si="16"/>
        <v>0.333867060520522</v>
      </c>
      <c r="I185" s="23"/>
      <c r="J185" s="111">
        <f aca="true" t="shared" si="20" ref="J185:J194">ABS(G185-H185)/100</f>
        <v>0.0007995015449604386</v>
      </c>
    </row>
    <row r="186" spans="1:10" ht="26.25">
      <c r="A186" s="16" t="s">
        <v>65</v>
      </c>
      <c r="B186" s="13" t="s">
        <v>610</v>
      </c>
      <c r="C186" s="13">
        <v>60715</v>
      </c>
      <c r="D186" s="13">
        <v>2999</v>
      </c>
      <c r="E186" s="13">
        <v>63714</v>
      </c>
      <c r="F186" s="20">
        <f t="shared" si="14"/>
        <v>4.706971780142512</v>
      </c>
      <c r="G186" s="29">
        <f t="shared" si="15"/>
        <v>0.09309857210572962</v>
      </c>
      <c r="H186" s="29">
        <f t="shared" si="16"/>
        <v>0.032340675532979514</v>
      </c>
      <c r="I186" s="23"/>
      <c r="J186" s="111">
        <f t="shared" si="20"/>
        <v>0.0006075789657275011</v>
      </c>
    </row>
    <row r="187" spans="1:10" ht="26.25">
      <c r="A187" s="16" t="s">
        <v>66</v>
      </c>
      <c r="B187" s="13" t="s">
        <v>609</v>
      </c>
      <c r="C187" s="13">
        <v>47678</v>
      </c>
      <c r="D187" s="13">
        <v>2426</v>
      </c>
      <c r="E187" s="13">
        <v>50104</v>
      </c>
      <c r="F187" s="20">
        <f t="shared" si="14"/>
        <v>4.841928788120709</v>
      </c>
      <c r="G187" s="29">
        <f t="shared" si="15"/>
        <v>0.07310802471970644</v>
      </c>
      <c r="H187" s="29">
        <f t="shared" si="16"/>
        <v>0.02616154679660163</v>
      </c>
      <c r="I187" s="23"/>
      <c r="J187" s="111">
        <f t="shared" si="20"/>
        <v>0.0004694647792310481</v>
      </c>
    </row>
    <row r="188" spans="1:10" ht="12.75">
      <c r="A188" s="16" t="s">
        <v>67</v>
      </c>
      <c r="B188" s="13" t="s">
        <v>1054</v>
      </c>
      <c r="C188" s="13">
        <v>6413</v>
      </c>
      <c r="D188" s="13">
        <v>284</v>
      </c>
      <c r="E188" s="13">
        <v>6697</v>
      </c>
      <c r="F188" s="20">
        <f t="shared" si="14"/>
        <v>4.240704793190981</v>
      </c>
      <c r="G188" s="29">
        <f t="shared" si="15"/>
        <v>0.009833503136194417</v>
      </c>
      <c r="H188" s="29">
        <f t="shared" si="16"/>
        <v>0.003062604818728303</v>
      </c>
      <c r="I188" s="23"/>
      <c r="J188" s="111">
        <f t="shared" si="20"/>
        <v>6.770898317466115E-05</v>
      </c>
    </row>
    <row r="189" spans="1:10" ht="12.75">
      <c r="A189" s="16" t="s">
        <v>68</v>
      </c>
      <c r="B189" s="13" t="s">
        <v>611</v>
      </c>
      <c r="C189" s="13">
        <v>7269</v>
      </c>
      <c r="D189" s="13">
        <v>695</v>
      </c>
      <c r="E189" s="13">
        <v>7964</v>
      </c>
      <c r="F189" s="20">
        <f t="shared" si="14"/>
        <v>8.726770467101959</v>
      </c>
      <c r="G189" s="29">
        <f t="shared" si="15"/>
        <v>0.01114606803321335</v>
      </c>
      <c r="H189" s="29">
        <f t="shared" si="16"/>
        <v>0.007494754750056939</v>
      </c>
      <c r="I189" s="23"/>
      <c r="J189" s="111">
        <f t="shared" si="20"/>
        <v>3.651313283156412E-05</v>
      </c>
    </row>
    <row r="190" spans="1:10" ht="12.75">
      <c r="A190" s="16" t="s">
        <v>69</v>
      </c>
      <c r="B190" s="13" t="s">
        <v>1055</v>
      </c>
      <c r="C190" s="13">
        <v>27303</v>
      </c>
      <c r="D190" s="13">
        <v>237</v>
      </c>
      <c r="E190" s="13">
        <v>27540</v>
      </c>
      <c r="F190" s="20">
        <f t="shared" si="14"/>
        <v>0.8605664488017429</v>
      </c>
      <c r="G190" s="29">
        <f t="shared" si="15"/>
        <v>0.041865606756200865</v>
      </c>
      <c r="H190" s="29">
        <f t="shared" si="16"/>
        <v>0.0025557652888683374</v>
      </c>
      <c r="I190" s="23"/>
      <c r="J190" s="111">
        <f t="shared" si="20"/>
        <v>0.00039309841467332523</v>
      </c>
    </row>
    <row r="191" spans="1:10" ht="12.75">
      <c r="A191" s="16" t="s">
        <v>70</v>
      </c>
      <c r="B191" s="13" t="s">
        <v>612</v>
      </c>
      <c r="C191" s="13">
        <v>168450</v>
      </c>
      <c r="D191" s="13">
        <v>9731</v>
      </c>
      <c r="E191" s="13">
        <v>178181</v>
      </c>
      <c r="F191" s="20">
        <f t="shared" si="14"/>
        <v>5.461300587604739</v>
      </c>
      <c r="G191" s="29">
        <f t="shared" si="15"/>
        <v>0.25829621133509273</v>
      </c>
      <c r="H191" s="29">
        <f t="shared" si="16"/>
        <v>0.1049373503205814</v>
      </c>
      <c r="I191" s="23"/>
      <c r="J191" s="111">
        <f t="shared" si="20"/>
        <v>0.0015335886101451135</v>
      </c>
    </row>
    <row r="192" spans="1:10" ht="12.75">
      <c r="A192" s="16" t="s">
        <v>71</v>
      </c>
      <c r="B192" s="13" t="s">
        <v>613</v>
      </c>
      <c r="C192" s="13">
        <v>433</v>
      </c>
      <c r="D192" s="13">
        <v>205</v>
      </c>
      <c r="E192" s="13">
        <v>638</v>
      </c>
      <c r="F192" s="26">
        <f t="shared" si="14"/>
        <v>32.13166144200627</v>
      </c>
      <c r="G192" s="29">
        <f t="shared" si="15"/>
        <v>0.000663949299543456</v>
      </c>
      <c r="H192" s="29">
        <f t="shared" si="16"/>
        <v>0.0022106830557721904</v>
      </c>
      <c r="I192" s="23"/>
      <c r="J192" s="111">
        <f t="shared" si="20"/>
        <v>1.5467337562287343E-05</v>
      </c>
    </row>
    <row r="193" spans="1:10" ht="12.75">
      <c r="A193" s="16" t="s">
        <v>72</v>
      </c>
      <c r="B193" s="13" t="s">
        <v>614</v>
      </c>
      <c r="C193" s="13">
        <v>11470</v>
      </c>
      <c r="D193" s="13">
        <v>1487</v>
      </c>
      <c r="E193" s="13">
        <v>12957</v>
      </c>
      <c r="F193" s="20">
        <f t="shared" si="14"/>
        <v>11.47642201126804</v>
      </c>
      <c r="G193" s="29">
        <f t="shared" si="15"/>
        <v>0.01758775627197099</v>
      </c>
      <c r="H193" s="29">
        <f t="shared" si="16"/>
        <v>0.016035540019186573</v>
      </c>
      <c r="I193" s="23"/>
      <c r="J193" s="111">
        <f t="shared" si="20"/>
        <v>1.552216252784417E-05</v>
      </c>
    </row>
    <row r="194" spans="1:10" ht="12.75">
      <c r="A194" s="16" t="s">
        <v>73</v>
      </c>
      <c r="B194" s="13" t="s">
        <v>615</v>
      </c>
      <c r="C194" s="13">
        <v>41420</v>
      </c>
      <c r="D194" s="13">
        <v>2407</v>
      </c>
      <c r="E194" s="13">
        <v>43827</v>
      </c>
      <c r="F194" s="20">
        <f t="shared" si="14"/>
        <v>5.492048280740184</v>
      </c>
      <c r="G194" s="29">
        <f t="shared" si="15"/>
        <v>0.06351219396556569</v>
      </c>
      <c r="H194" s="29">
        <f t="shared" si="16"/>
        <v>0.025956654220700794</v>
      </c>
      <c r="I194" s="23"/>
      <c r="J194" s="111">
        <f t="shared" si="20"/>
        <v>0.000375555397448649</v>
      </c>
    </row>
    <row r="195" spans="1:10" ht="26.25">
      <c r="A195" s="39" t="s">
        <v>74</v>
      </c>
      <c r="B195" s="40" t="s">
        <v>616</v>
      </c>
      <c r="C195" s="41">
        <v>289193</v>
      </c>
      <c r="D195" s="41">
        <v>257393</v>
      </c>
      <c r="E195" s="41">
        <v>546586</v>
      </c>
      <c r="F195" s="37">
        <f t="shared" si="14"/>
        <v>47.09103416479749</v>
      </c>
      <c r="G195" s="38">
        <f t="shared" si="15"/>
        <v>0.4434399302144818</v>
      </c>
      <c r="H195" s="38">
        <f t="shared" si="16"/>
        <v>2.775679725728641</v>
      </c>
      <c r="I195" s="114"/>
      <c r="J195" s="115"/>
    </row>
    <row r="196" spans="1:10" ht="26.25">
      <c r="A196" s="16" t="s">
        <v>75</v>
      </c>
      <c r="B196" s="13" t="s">
        <v>617</v>
      </c>
      <c r="C196" s="13">
        <v>43884</v>
      </c>
      <c r="D196" s="13">
        <v>2990</v>
      </c>
      <c r="E196" s="13">
        <v>46874</v>
      </c>
      <c r="F196" s="20">
        <f t="shared" si="14"/>
        <v>6.378802747791953</v>
      </c>
      <c r="G196" s="29">
        <f t="shared" si="15"/>
        <v>0.06729041815511552</v>
      </c>
      <c r="H196" s="29">
        <f t="shared" si="16"/>
        <v>0.032243621154921215</v>
      </c>
      <c r="I196" s="23"/>
      <c r="J196" s="111">
        <f aca="true" t="shared" si="21" ref="J196:J205">ABS(G196-H196)/100</f>
        <v>0.00035046797000194306</v>
      </c>
    </row>
    <row r="197" spans="1:10" ht="12.75">
      <c r="A197" s="16" t="s">
        <v>76</v>
      </c>
      <c r="B197" s="13" t="s">
        <v>618</v>
      </c>
      <c r="C197" s="13">
        <v>1802</v>
      </c>
      <c r="D197" s="13">
        <v>251</v>
      </c>
      <c r="E197" s="13">
        <v>2053</v>
      </c>
      <c r="F197" s="20">
        <f t="shared" si="14"/>
        <v>12.226010716025328</v>
      </c>
      <c r="G197" s="29">
        <f t="shared" si="15"/>
        <v>0.002763133112649671</v>
      </c>
      <c r="H197" s="29">
        <f t="shared" si="16"/>
        <v>0.0027067387658479014</v>
      </c>
      <c r="I197" s="23"/>
      <c r="J197" s="111">
        <f t="shared" si="21"/>
        <v>5.639434680176957E-07</v>
      </c>
    </row>
    <row r="198" spans="1:10" ht="12.75">
      <c r="A198" s="16" t="s">
        <v>77</v>
      </c>
      <c r="B198" s="13" t="s">
        <v>619</v>
      </c>
      <c r="C198" s="13">
        <v>30193</v>
      </c>
      <c r="D198" s="13">
        <v>374</v>
      </c>
      <c r="E198" s="13">
        <v>30567</v>
      </c>
      <c r="F198" s="20">
        <f t="shared" si="14"/>
        <v>1.2235417280073282</v>
      </c>
      <c r="G198" s="29">
        <f t="shared" si="15"/>
        <v>0.04629704665384657</v>
      </c>
      <c r="H198" s="29">
        <f t="shared" si="16"/>
        <v>0.0040331485993112155</v>
      </c>
      <c r="I198" s="23"/>
      <c r="J198" s="111">
        <f t="shared" si="21"/>
        <v>0.00042263898054535355</v>
      </c>
    </row>
    <row r="199" spans="1:10" ht="12.75">
      <c r="A199" s="16" t="s">
        <v>78</v>
      </c>
      <c r="B199" s="13" t="s">
        <v>620</v>
      </c>
      <c r="C199" s="13">
        <v>6538</v>
      </c>
      <c r="D199" s="13">
        <v>782</v>
      </c>
      <c r="E199" s="13">
        <v>7320</v>
      </c>
      <c r="F199" s="20">
        <f t="shared" si="14"/>
        <v>10.683060109289617</v>
      </c>
      <c r="G199" s="29">
        <f t="shared" si="15"/>
        <v>0.010025174412044143</v>
      </c>
      <c r="H199" s="29">
        <f t="shared" si="16"/>
        <v>0.008432947071287087</v>
      </c>
      <c r="I199" s="23"/>
      <c r="J199" s="111">
        <f t="shared" si="21"/>
        <v>1.592227340757056E-05</v>
      </c>
    </row>
    <row r="200" spans="1:10" ht="12.75">
      <c r="A200" s="16" t="s">
        <v>79</v>
      </c>
      <c r="B200" s="13" t="s">
        <v>621</v>
      </c>
      <c r="C200" s="13">
        <v>11580</v>
      </c>
      <c r="D200" s="13">
        <v>155608</v>
      </c>
      <c r="E200" s="13">
        <v>167188</v>
      </c>
      <c r="F200" s="26">
        <f t="shared" si="14"/>
        <v>93.07366557408426</v>
      </c>
      <c r="G200" s="29">
        <f t="shared" si="15"/>
        <v>0.01775642699471875</v>
      </c>
      <c r="H200" s="29">
        <f t="shared" si="16"/>
        <v>1.6780486289882879</v>
      </c>
      <c r="I200" s="23"/>
      <c r="J200" s="111">
        <f t="shared" si="21"/>
        <v>0.01660292201993569</v>
      </c>
    </row>
    <row r="201" spans="1:10" ht="12.75">
      <c r="A201" s="16" t="s">
        <v>80</v>
      </c>
      <c r="B201" s="13" t="s">
        <v>622</v>
      </c>
      <c r="C201" s="13">
        <v>8156</v>
      </c>
      <c r="D201" s="13">
        <v>41423</v>
      </c>
      <c r="E201" s="13">
        <v>49579</v>
      </c>
      <c r="F201" s="26">
        <f aca="true" t="shared" si="22" ref="F201:F264">D201/E201*100</f>
        <v>83.5494866778273</v>
      </c>
      <c r="G201" s="29">
        <f t="shared" si="15"/>
        <v>0.012506167406643016</v>
      </c>
      <c r="H201" s="29">
        <f t="shared" si="16"/>
        <v>0.44669816692317776</v>
      </c>
      <c r="I201" s="23"/>
      <c r="J201" s="111">
        <f t="shared" si="21"/>
        <v>0.004341919995165347</v>
      </c>
    </row>
    <row r="202" spans="1:10" ht="12.75">
      <c r="A202" s="16" t="s">
        <v>81</v>
      </c>
      <c r="B202" s="13" t="s">
        <v>623</v>
      </c>
      <c r="C202" s="13">
        <v>7990</v>
      </c>
      <c r="D202" s="13">
        <v>811</v>
      </c>
      <c r="E202" s="13">
        <v>8801</v>
      </c>
      <c r="F202" s="20">
        <f t="shared" si="22"/>
        <v>9.214861947505964</v>
      </c>
      <c r="G202" s="29">
        <f aca="true" t="shared" si="23" ref="G202:G265">C202/C$701*100</f>
        <v>0.012251627952314579</v>
      </c>
      <c r="H202" s="29">
        <f aca="true" t="shared" si="24" ref="H202:H265">D202/D$701*100</f>
        <v>0.00874567784503047</v>
      </c>
      <c r="I202" s="23"/>
      <c r="J202" s="111">
        <f t="shared" si="21"/>
        <v>3.5059501072841094E-05</v>
      </c>
    </row>
    <row r="203" spans="1:10" ht="12.75">
      <c r="A203" s="16" t="s">
        <v>82</v>
      </c>
      <c r="B203" s="13" t="s">
        <v>624</v>
      </c>
      <c r="C203" s="13">
        <v>1747</v>
      </c>
      <c r="D203" s="13">
        <v>272</v>
      </c>
      <c r="E203" s="13">
        <v>2019</v>
      </c>
      <c r="F203" s="20">
        <f t="shared" si="22"/>
        <v>13.472015849430411</v>
      </c>
      <c r="G203" s="29">
        <f t="shared" si="23"/>
        <v>0.002678797751275791</v>
      </c>
      <c r="H203" s="29">
        <f t="shared" si="24"/>
        <v>0.002933198981317248</v>
      </c>
      <c r="I203" s="23"/>
      <c r="J203" s="111">
        <f t="shared" si="21"/>
        <v>2.5440123004145725E-06</v>
      </c>
    </row>
    <row r="204" spans="1:10" ht="26.25">
      <c r="A204" s="16" t="s">
        <v>83</v>
      </c>
      <c r="B204" s="13" t="s">
        <v>1056</v>
      </c>
      <c r="C204" s="13">
        <v>577</v>
      </c>
      <c r="D204" s="13">
        <v>370</v>
      </c>
      <c r="E204" s="13">
        <v>947</v>
      </c>
      <c r="F204" s="20">
        <f t="shared" si="22"/>
        <v>39.070749736008445</v>
      </c>
      <c r="G204" s="29">
        <f t="shared" si="23"/>
        <v>0.0008847546093223418</v>
      </c>
      <c r="H204" s="29">
        <f t="shared" si="24"/>
        <v>0.003990013320174198</v>
      </c>
      <c r="I204" s="23"/>
      <c r="J204" s="111">
        <f t="shared" si="21"/>
        <v>3.105258710851856E-05</v>
      </c>
    </row>
    <row r="205" spans="1:10" ht="39">
      <c r="A205" s="16" t="s">
        <v>84</v>
      </c>
      <c r="B205" s="13" t="s">
        <v>625</v>
      </c>
      <c r="C205" s="13">
        <v>176726</v>
      </c>
      <c r="D205" s="13">
        <v>54512</v>
      </c>
      <c r="E205" s="13">
        <v>231238</v>
      </c>
      <c r="F205" s="20">
        <f t="shared" si="22"/>
        <v>23.57398005518124</v>
      </c>
      <c r="G205" s="29">
        <f t="shared" si="23"/>
        <v>0.27098638316655144</v>
      </c>
      <c r="H205" s="29">
        <f t="shared" si="24"/>
        <v>0.5878475840792861</v>
      </c>
      <c r="I205" s="23"/>
      <c r="J205" s="111">
        <f t="shared" si="21"/>
        <v>0.0031686120091273464</v>
      </c>
    </row>
    <row r="206" spans="1:10" ht="39">
      <c r="A206" s="34" t="s">
        <v>85</v>
      </c>
      <c r="B206" s="24" t="s">
        <v>626</v>
      </c>
      <c r="C206" s="25">
        <v>14657</v>
      </c>
      <c r="D206" s="25">
        <v>1519</v>
      </c>
      <c r="E206" s="25">
        <v>16176</v>
      </c>
      <c r="F206" s="35">
        <f t="shared" si="22"/>
        <v>9.390454995054402</v>
      </c>
      <c r="G206" s="36">
        <f t="shared" si="23"/>
        <v>0.02247460712103564</v>
      </c>
      <c r="H206" s="36">
        <f t="shared" si="24"/>
        <v>0.01638062225228272</v>
      </c>
      <c r="I206" s="112"/>
      <c r="J206" s="113"/>
    </row>
    <row r="207" spans="1:10" ht="26.25">
      <c r="A207" s="16" t="s">
        <v>86</v>
      </c>
      <c r="B207" s="13" t="s">
        <v>1057</v>
      </c>
      <c r="C207" s="13">
        <v>14657</v>
      </c>
      <c r="D207" s="13">
        <v>1519</v>
      </c>
      <c r="E207" s="13">
        <v>16176</v>
      </c>
      <c r="F207" s="20">
        <f t="shared" si="22"/>
        <v>9.390454995054402</v>
      </c>
      <c r="G207" s="29">
        <f t="shared" si="23"/>
        <v>0.02247460712103564</v>
      </c>
      <c r="H207" s="29">
        <f t="shared" si="24"/>
        <v>0.01638062225228272</v>
      </c>
      <c r="I207" s="23"/>
      <c r="J207" s="111">
        <f>ABS(G207-H207)/100</f>
        <v>6.09398486875292E-05</v>
      </c>
    </row>
    <row r="208" spans="1:10" ht="39">
      <c r="A208" s="34" t="s">
        <v>87</v>
      </c>
      <c r="B208" s="24" t="s">
        <v>627</v>
      </c>
      <c r="C208" s="25">
        <v>15814</v>
      </c>
      <c r="D208" s="25">
        <v>1458</v>
      </c>
      <c r="E208" s="25">
        <v>17272</v>
      </c>
      <c r="F208" s="35">
        <f t="shared" si="22"/>
        <v>8.441408059286706</v>
      </c>
      <c r="G208" s="36">
        <f t="shared" si="23"/>
        <v>0.02424871645030072</v>
      </c>
      <c r="H208" s="36">
        <f t="shared" si="24"/>
        <v>0.01572280924544319</v>
      </c>
      <c r="I208" s="112"/>
      <c r="J208" s="113"/>
    </row>
    <row r="209" spans="1:10" ht="39">
      <c r="A209" s="16" t="s">
        <v>88</v>
      </c>
      <c r="B209" s="13" t="s">
        <v>627</v>
      </c>
      <c r="C209" s="13">
        <v>135</v>
      </c>
      <c r="D209" s="13">
        <v>10</v>
      </c>
      <c r="E209" s="13">
        <v>145</v>
      </c>
      <c r="F209" s="20">
        <f t="shared" si="22"/>
        <v>6.896551724137931</v>
      </c>
      <c r="G209" s="29">
        <f t="shared" si="23"/>
        <v>0.00020700497791770566</v>
      </c>
      <c r="H209" s="29">
        <f t="shared" si="24"/>
        <v>0.00010783819784254587</v>
      </c>
      <c r="I209" s="23"/>
      <c r="J209" s="111">
        <f aca="true" t="shared" si="25" ref="J209:J214">ABS(G209-H209)/100</f>
        <v>9.916678007515978E-07</v>
      </c>
    </row>
    <row r="210" spans="1:10" ht="12.75">
      <c r="A210" s="16" t="s">
        <v>89</v>
      </c>
      <c r="B210" s="13" t="s">
        <v>628</v>
      </c>
      <c r="C210" s="13">
        <v>2789</v>
      </c>
      <c r="D210" s="13">
        <v>192</v>
      </c>
      <c r="E210" s="13">
        <v>2981</v>
      </c>
      <c r="F210" s="20">
        <f t="shared" si="22"/>
        <v>6.440791680644079</v>
      </c>
      <c r="G210" s="29">
        <f t="shared" si="23"/>
        <v>0.004276569506759119</v>
      </c>
      <c r="H210" s="29">
        <f t="shared" si="24"/>
        <v>0.0020704933985768808</v>
      </c>
      <c r="I210" s="23"/>
      <c r="J210" s="111">
        <f t="shared" si="25"/>
        <v>2.2060761081822384E-05</v>
      </c>
    </row>
    <row r="211" spans="1:10" ht="12.75">
      <c r="A211" s="16" t="s">
        <v>90</v>
      </c>
      <c r="B211" s="13" t="s">
        <v>629</v>
      </c>
      <c r="C211" s="13">
        <v>124</v>
      </c>
      <c r="D211" s="13">
        <v>16</v>
      </c>
      <c r="E211" s="13">
        <v>140</v>
      </c>
      <c r="F211" s="20">
        <f t="shared" si="22"/>
        <v>11.428571428571429</v>
      </c>
      <c r="G211" s="29">
        <f t="shared" si="23"/>
        <v>0.00019013790564292963</v>
      </c>
      <c r="H211" s="29">
        <f t="shared" si="24"/>
        <v>0.0001725411165480734</v>
      </c>
      <c r="I211" s="23"/>
      <c r="J211" s="111">
        <f t="shared" si="25"/>
        <v>1.759678909485623E-07</v>
      </c>
    </row>
    <row r="212" spans="1:10" ht="26.25">
      <c r="A212" s="16" t="s">
        <v>91</v>
      </c>
      <c r="B212" s="13" t="s">
        <v>630</v>
      </c>
      <c r="C212" s="13">
        <v>1672</v>
      </c>
      <c r="D212" s="13">
        <v>228</v>
      </c>
      <c r="E212" s="13">
        <v>1900</v>
      </c>
      <c r="F212" s="20">
        <f t="shared" si="22"/>
        <v>12</v>
      </c>
      <c r="G212" s="29">
        <f t="shared" si="23"/>
        <v>0.0025637949857659544</v>
      </c>
      <c r="H212" s="29">
        <f t="shared" si="24"/>
        <v>0.002458710910810046</v>
      </c>
      <c r="I212" s="23"/>
      <c r="J212" s="111">
        <f t="shared" si="25"/>
        <v>1.0508407495590831E-06</v>
      </c>
    </row>
    <row r="213" spans="1:10" ht="12.75">
      <c r="A213" s="16" t="s">
        <v>92</v>
      </c>
      <c r="B213" s="13"/>
      <c r="C213" s="13">
        <v>10650</v>
      </c>
      <c r="D213" s="13">
        <v>945</v>
      </c>
      <c r="E213" s="13">
        <v>11595</v>
      </c>
      <c r="F213" s="20">
        <f t="shared" si="22"/>
        <v>8.15006468305304</v>
      </c>
      <c r="G213" s="29">
        <f t="shared" si="23"/>
        <v>0.01633039270239678</v>
      </c>
      <c r="H213" s="29">
        <f t="shared" si="24"/>
        <v>0.010190709696120586</v>
      </c>
      <c r="I213" s="23"/>
      <c r="J213" s="111">
        <f t="shared" si="25"/>
        <v>6.139683006276193E-05</v>
      </c>
    </row>
    <row r="214" spans="1:10" ht="12.75">
      <c r="A214" s="16"/>
      <c r="B214" s="13"/>
      <c r="C214" s="13">
        <v>444</v>
      </c>
      <c r="D214" s="13">
        <v>67</v>
      </c>
      <c r="E214" s="13">
        <v>511</v>
      </c>
      <c r="F214" s="20">
        <f t="shared" si="22"/>
        <v>13.111545988258316</v>
      </c>
      <c r="G214" s="29">
        <f t="shared" si="23"/>
        <v>0.0006808163718182319</v>
      </c>
      <c r="H214" s="29">
        <f t="shared" si="24"/>
        <v>0.0007225159255450574</v>
      </c>
      <c r="I214" s="23"/>
      <c r="J214" s="111">
        <f t="shared" si="25"/>
        <v>4.1699553726825533E-07</v>
      </c>
    </row>
    <row r="215" spans="1:10" ht="26.25">
      <c r="A215" s="34" t="s">
        <v>93</v>
      </c>
      <c r="B215" s="24" t="s">
        <v>631</v>
      </c>
      <c r="C215" s="25">
        <v>1769</v>
      </c>
      <c r="D215" s="25">
        <v>187</v>
      </c>
      <c r="E215" s="25">
        <v>1956</v>
      </c>
      <c r="F215" s="35">
        <f t="shared" si="22"/>
        <v>9.560327198364007</v>
      </c>
      <c r="G215" s="36">
        <f t="shared" si="23"/>
        <v>0.002712531895825343</v>
      </c>
      <c r="H215" s="36">
        <f t="shared" si="24"/>
        <v>0.0020165742996556078</v>
      </c>
      <c r="I215" s="112"/>
      <c r="J215" s="113"/>
    </row>
    <row r="216" spans="1:10" ht="12.75">
      <c r="A216" s="16" t="s">
        <v>94</v>
      </c>
      <c r="B216" s="13" t="s">
        <v>632</v>
      </c>
      <c r="C216" s="13">
        <v>421</v>
      </c>
      <c r="D216" s="13">
        <v>61</v>
      </c>
      <c r="E216" s="13">
        <v>482</v>
      </c>
      <c r="F216" s="20">
        <f t="shared" si="22"/>
        <v>12.655601659751037</v>
      </c>
      <c r="G216" s="29">
        <f t="shared" si="23"/>
        <v>0.000645548857061882</v>
      </c>
      <c r="H216" s="29">
        <f t="shared" si="24"/>
        <v>0.0006578130068395298</v>
      </c>
      <c r="I216" s="23"/>
      <c r="J216" s="111">
        <f>ABS(G216-H216)/100</f>
        <v>1.2264149777647862E-07</v>
      </c>
    </row>
    <row r="217" spans="1:10" ht="26.25">
      <c r="A217" s="16" t="s">
        <v>95</v>
      </c>
      <c r="B217" s="13" t="s">
        <v>633</v>
      </c>
      <c r="C217" s="13">
        <v>1048</v>
      </c>
      <c r="D217" s="13">
        <v>91</v>
      </c>
      <c r="E217" s="13">
        <v>1139</v>
      </c>
      <c r="F217" s="20">
        <f t="shared" si="22"/>
        <v>7.989464442493416</v>
      </c>
      <c r="G217" s="29">
        <f t="shared" si="23"/>
        <v>0.001606971976724115</v>
      </c>
      <c r="H217" s="29">
        <f t="shared" si="24"/>
        <v>0.0009813276003671676</v>
      </c>
      <c r="I217" s="23"/>
      <c r="J217" s="111">
        <f>ABS(G217-H217)/100</f>
        <v>6.256443763569474E-06</v>
      </c>
    </row>
    <row r="218" spans="1:10" ht="26.25">
      <c r="A218" s="16" t="s">
        <v>96</v>
      </c>
      <c r="B218" s="13" t="s">
        <v>634</v>
      </c>
      <c r="C218" s="13">
        <v>300</v>
      </c>
      <c r="D218" s="13">
        <v>35</v>
      </c>
      <c r="E218" s="13">
        <v>335</v>
      </c>
      <c r="F218" s="20">
        <f t="shared" si="22"/>
        <v>10.44776119402985</v>
      </c>
      <c r="G218" s="29">
        <f t="shared" si="23"/>
        <v>0.0004600110620393459</v>
      </c>
      <c r="H218" s="29">
        <f t="shared" si="24"/>
        <v>0.0003774336924489106</v>
      </c>
      <c r="I218" s="23"/>
      <c r="J218" s="111">
        <f>ABS(G218-H218)/100</f>
        <v>8.257736959043531E-07</v>
      </c>
    </row>
    <row r="219" spans="1:10" ht="26.25">
      <c r="A219" s="34" t="s">
        <v>97</v>
      </c>
      <c r="B219" s="24" t="s">
        <v>1058</v>
      </c>
      <c r="C219" s="25">
        <v>326203</v>
      </c>
      <c r="D219" s="25">
        <v>13708</v>
      </c>
      <c r="E219" s="25">
        <v>339911</v>
      </c>
      <c r="F219" s="35">
        <f t="shared" si="22"/>
        <v>4.032820355916695</v>
      </c>
      <c r="G219" s="36">
        <f t="shared" si="23"/>
        <v>0.5001899615680692</v>
      </c>
      <c r="H219" s="36">
        <f t="shared" si="24"/>
        <v>0.1478246016025619</v>
      </c>
      <c r="I219" s="112"/>
      <c r="J219" s="113"/>
    </row>
    <row r="220" spans="1:10" ht="12.75">
      <c r="A220" s="16" t="s">
        <v>98</v>
      </c>
      <c r="B220" s="13" t="s">
        <v>635</v>
      </c>
      <c r="C220" s="13">
        <v>316569</v>
      </c>
      <c r="D220" s="13">
        <v>13305</v>
      </c>
      <c r="E220" s="13">
        <v>329874</v>
      </c>
      <c r="F220" s="20">
        <f t="shared" si="22"/>
        <v>4.033358191309409</v>
      </c>
      <c r="G220" s="29">
        <f t="shared" si="23"/>
        <v>0.485417472995779</v>
      </c>
      <c r="H220" s="29">
        <f t="shared" si="24"/>
        <v>0.14347872222950728</v>
      </c>
      <c r="I220" s="23"/>
      <c r="J220" s="111">
        <f>ABS(G220-H220)/100</f>
        <v>0.003419387507662717</v>
      </c>
    </row>
    <row r="221" spans="1:10" ht="12.75">
      <c r="A221" s="16" t="s">
        <v>99</v>
      </c>
      <c r="B221" s="13" t="s">
        <v>636</v>
      </c>
      <c r="C221" s="13">
        <v>2020</v>
      </c>
      <c r="D221" s="13">
        <v>93</v>
      </c>
      <c r="E221" s="13">
        <v>2113</v>
      </c>
      <c r="F221" s="20">
        <f t="shared" si="22"/>
        <v>4.401325130146711</v>
      </c>
      <c r="G221" s="29">
        <f t="shared" si="23"/>
        <v>0.003097407817731596</v>
      </c>
      <c r="H221" s="29">
        <f t="shared" si="24"/>
        <v>0.0010028952399356768</v>
      </c>
      <c r="I221" s="23"/>
      <c r="J221" s="111">
        <f>ABS(G221-H221)/100</f>
        <v>2.0945125777959195E-05</v>
      </c>
    </row>
    <row r="222" spans="1:10" ht="26.25">
      <c r="A222" s="16" t="s">
        <v>100</v>
      </c>
      <c r="B222" s="13" t="s">
        <v>637</v>
      </c>
      <c r="C222" s="13">
        <v>7614</v>
      </c>
      <c r="D222" s="13">
        <v>310</v>
      </c>
      <c r="E222" s="13">
        <v>7924</v>
      </c>
      <c r="F222" s="20">
        <f t="shared" si="22"/>
        <v>3.9121655729429583</v>
      </c>
      <c r="G222" s="29">
        <f t="shared" si="23"/>
        <v>0.011675080754558599</v>
      </c>
      <c r="H222" s="29">
        <f t="shared" si="24"/>
        <v>0.003342984133118922</v>
      </c>
      <c r="I222" s="23"/>
      <c r="J222" s="111">
        <f>ABS(G222-H222)/100</f>
        <v>8.332096621439676E-05</v>
      </c>
    </row>
    <row r="223" spans="1:10" ht="26.25">
      <c r="A223" s="39" t="s">
        <v>101</v>
      </c>
      <c r="B223" s="40" t="s">
        <v>638</v>
      </c>
      <c r="C223" s="41">
        <v>135128</v>
      </c>
      <c r="D223" s="41">
        <v>25359</v>
      </c>
      <c r="E223" s="41">
        <v>160487</v>
      </c>
      <c r="F223" s="37">
        <f t="shared" si="22"/>
        <v>15.80127985444304</v>
      </c>
      <c r="G223" s="38">
        <f t="shared" si="23"/>
        <v>0.20720124930417577</v>
      </c>
      <c r="H223" s="38">
        <f t="shared" si="24"/>
        <v>0.2734668859089121</v>
      </c>
      <c r="I223" s="114"/>
      <c r="J223" s="115"/>
    </row>
    <row r="224" spans="1:10" ht="12.75">
      <c r="A224" s="16" t="s">
        <v>102</v>
      </c>
      <c r="B224" s="13" t="s">
        <v>639</v>
      </c>
      <c r="C224" s="13">
        <v>671</v>
      </c>
      <c r="D224" s="13">
        <v>99</v>
      </c>
      <c r="E224" s="13">
        <v>770</v>
      </c>
      <c r="F224" s="20">
        <f t="shared" si="22"/>
        <v>12.857142857142856</v>
      </c>
      <c r="G224" s="29">
        <f t="shared" si="23"/>
        <v>0.001028891408761337</v>
      </c>
      <c r="H224" s="29">
        <f t="shared" si="24"/>
        <v>0.0010675981586412042</v>
      </c>
      <c r="I224" s="23"/>
      <c r="J224" s="111">
        <f aca="true" t="shared" si="26" ref="J224:J232">ABS(G224-H224)/100</f>
        <v>3.87067498798673E-07</v>
      </c>
    </row>
    <row r="225" spans="1:10" ht="39">
      <c r="A225" s="16" t="s">
        <v>103</v>
      </c>
      <c r="B225" s="13" t="s">
        <v>1059</v>
      </c>
      <c r="C225" s="13">
        <v>590</v>
      </c>
      <c r="D225" s="13">
        <v>89</v>
      </c>
      <c r="E225" s="13">
        <v>679</v>
      </c>
      <c r="F225" s="20">
        <f t="shared" si="22"/>
        <v>13.107511045655377</v>
      </c>
      <c r="G225" s="29">
        <f t="shared" si="23"/>
        <v>0.0009046884220107135</v>
      </c>
      <c r="H225" s="29">
        <f t="shared" si="24"/>
        <v>0.0009597599607986583</v>
      </c>
      <c r="I225" s="23"/>
      <c r="J225" s="111">
        <f t="shared" si="26"/>
        <v>5.507153878794477E-07</v>
      </c>
    </row>
    <row r="226" spans="1:10" ht="12.75">
      <c r="A226" s="16" t="s">
        <v>104</v>
      </c>
      <c r="B226" s="13" t="s">
        <v>640</v>
      </c>
      <c r="C226" s="13">
        <v>223</v>
      </c>
      <c r="D226" s="13">
        <v>27</v>
      </c>
      <c r="E226" s="13">
        <v>250</v>
      </c>
      <c r="F226" s="20">
        <f t="shared" si="22"/>
        <v>10.8</v>
      </c>
      <c r="G226" s="29">
        <f t="shared" si="23"/>
        <v>0.0003419415561159138</v>
      </c>
      <c r="H226" s="29">
        <f t="shared" si="24"/>
        <v>0.0002911631341748739</v>
      </c>
      <c r="I226" s="23"/>
      <c r="J226" s="111">
        <f t="shared" si="26"/>
        <v>5.077842194103991E-07</v>
      </c>
    </row>
    <row r="227" spans="1:10" ht="12.75">
      <c r="A227" s="16" t="s">
        <v>105</v>
      </c>
      <c r="B227" s="13" t="s">
        <v>641</v>
      </c>
      <c r="C227" s="13">
        <v>233</v>
      </c>
      <c r="D227" s="13">
        <v>113</v>
      </c>
      <c r="E227" s="13">
        <v>346</v>
      </c>
      <c r="F227" s="26">
        <f t="shared" si="22"/>
        <v>32.65895953757225</v>
      </c>
      <c r="G227" s="29">
        <f t="shared" si="23"/>
        <v>0.00035727525818389196</v>
      </c>
      <c r="H227" s="29">
        <f t="shared" si="24"/>
        <v>0.0012185716356207684</v>
      </c>
      <c r="I227" s="23"/>
      <c r="J227" s="111">
        <f t="shared" si="26"/>
        <v>8.612963774368763E-06</v>
      </c>
    </row>
    <row r="228" spans="1:10" ht="26.25">
      <c r="A228" s="16" t="s">
        <v>106</v>
      </c>
      <c r="B228" s="13" t="s">
        <v>642</v>
      </c>
      <c r="C228" s="13">
        <v>17521</v>
      </c>
      <c r="D228" s="13">
        <v>4928</v>
      </c>
      <c r="E228" s="13">
        <v>22449</v>
      </c>
      <c r="F228" s="20">
        <f t="shared" si="22"/>
        <v>21.95198004365451</v>
      </c>
      <c r="G228" s="29">
        <f t="shared" si="23"/>
        <v>0.0268661793933046</v>
      </c>
      <c r="H228" s="29">
        <f t="shared" si="24"/>
        <v>0.05314266389680661</v>
      </c>
      <c r="I228" s="23"/>
      <c r="J228" s="111">
        <f t="shared" si="26"/>
        <v>0.00026276484503502006</v>
      </c>
    </row>
    <row r="229" spans="1:10" ht="26.25">
      <c r="A229" s="16" t="s">
        <v>107</v>
      </c>
      <c r="B229" s="13" t="s">
        <v>643</v>
      </c>
      <c r="C229" s="13">
        <v>1981</v>
      </c>
      <c r="D229" s="13">
        <v>501</v>
      </c>
      <c r="E229" s="13">
        <v>2482</v>
      </c>
      <c r="F229" s="20">
        <f t="shared" si="22"/>
        <v>20.1853344077357</v>
      </c>
      <c r="G229" s="29">
        <f t="shared" si="23"/>
        <v>0.0030376063796664805</v>
      </c>
      <c r="H229" s="29">
        <f t="shared" si="24"/>
        <v>0.005402693711911548</v>
      </c>
      <c r="I229" s="23"/>
      <c r="J229" s="111">
        <f t="shared" si="26"/>
        <v>2.3650873322450674E-05</v>
      </c>
    </row>
    <row r="230" spans="1:10" ht="26.25">
      <c r="A230" s="16" t="s">
        <v>108</v>
      </c>
      <c r="B230" s="13" t="s">
        <v>1060</v>
      </c>
      <c r="C230" s="13">
        <v>4361</v>
      </c>
      <c r="D230" s="13">
        <v>273</v>
      </c>
      <c r="E230" s="13">
        <v>4634</v>
      </c>
      <c r="F230" s="20">
        <f t="shared" si="22"/>
        <v>5.8912386706948645</v>
      </c>
      <c r="G230" s="29">
        <f t="shared" si="23"/>
        <v>0.006687027471845292</v>
      </c>
      <c r="H230" s="29">
        <f t="shared" si="24"/>
        <v>0.0029439828011015023</v>
      </c>
      <c r="I230" s="23"/>
      <c r="J230" s="111">
        <f t="shared" si="26"/>
        <v>3.74304467074379E-05</v>
      </c>
    </row>
    <row r="231" spans="1:10" ht="26.25">
      <c r="A231" s="16" t="s">
        <v>109</v>
      </c>
      <c r="B231" s="13" t="s">
        <v>644</v>
      </c>
      <c r="C231" s="13">
        <v>108389</v>
      </c>
      <c r="D231" s="13">
        <v>19027</v>
      </c>
      <c r="E231" s="13">
        <v>127416</v>
      </c>
      <c r="F231" s="20">
        <f t="shared" si="22"/>
        <v>14.932975450492874</v>
      </c>
      <c r="G231" s="29">
        <f t="shared" si="23"/>
        <v>0.16620046334460886</v>
      </c>
      <c r="H231" s="29">
        <f t="shared" si="24"/>
        <v>0.20518373903501205</v>
      </c>
      <c r="I231" s="23"/>
      <c r="J231" s="111">
        <f t="shared" si="26"/>
        <v>0.0003898327569040319</v>
      </c>
    </row>
    <row r="232" spans="1:10" ht="26.25">
      <c r="A232" s="16" t="s">
        <v>110</v>
      </c>
      <c r="B232" s="13" t="s">
        <v>645</v>
      </c>
      <c r="C232" s="13">
        <v>1159</v>
      </c>
      <c r="D232" s="13">
        <v>302</v>
      </c>
      <c r="E232" s="13">
        <v>1461</v>
      </c>
      <c r="F232" s="20">
        <f t="shared" si="22"/>
        <v>20.670773442847366</v>
      </c>
      <c r="G232" s="29">
        <f t="shared" si="23"/>
        <v>0.0017771760696786729</v>
      </c>
      <c r="H232" s="29">
        <f t="shared" si="24"/>
        <v>0.0032567135748448853</v>
      </c>
      <c r="I232" s="23"/>
      <c r="J232" s="111">
        <f t="shared" si="26"/>
        <v>1.4795375051662124E-05</v>
      </c>
    </row>
    <row r="233" spans="1:10" ht="12.75">
      <c r="A233" s="34" t="s">
        <v>111</v>
      </c>
      <c r="B233" s="24" t="s">
        <v>646</v>
      </c>
      <c r="C233" s="25">
        <v>217810</v>
      </c>
      <c r="D233" s="25">
        <v>4664</v>
      </c>
      <c r="E233" s="25">
        <v>222474</v>
      </c>
      <c r="F233" s="35">
        <f t="shared" si="22"/>
        <v>2.096424750757392</v>
      </c>
      <c r="G233" s="36">
        <f t="shared" si="23"/>
        <v>0.33398336474263307</v>
      </c>
      <c r="H233" s="36">
        <f t="shared" si="24"/>
        <v>0.0502957354737634</v>
      </c>
      <c r="I233" s="112"/>
      <c r="J233" s="113"/>
    </row>
    <row r="234" spans="1:10" ht="12.75">
      <c r="A234" s="16" t="s">
        <v>112</v>
      </c>
      <c r="B234" s="13" t="s">
        <v>647</v>
      </c>
      <c r="C234" s="13">
        <v>155021</v>
      </c>
      <c r="D234" s="13">
        <v>3594</v>
      </c>
      <c r="E234" s="13">
        <v>158615</v>
      </c>
      <c r="F234" s="20">
        <f t="shared" si="22"/>
        <v>2.265863884248022</v>
      </c>
      <c r="G234" s="29">
        <f t="shared" si="23"/>
        <v>0.23770458282800477</v>
      </c>
      <c r="H234" s="29">
        <f t="shared" si="24"/>
        <v>0.03875704830461099</v>
      </c>
      <c r="I234" s="23"/>
      <c r="J234" s="111">
        <f>ABS(G234-H234)/100</f>
        <v>0.001989475345233938</v>
      </c>
    </row>
    <row r="235" spans="1:10" ht="12.75">
      <c r="A235" s="16" t="s">
        <v>113</v>
      </c>
      <c r="B235" s="13" t="s">
        <v>648</v>
      </c>
      <c r="C235" s="13">
        <v>7844</v>
      </c>
      <c r="D235" s="13">
        <v>204</v>
      </c>
      <c r="E235" s="13">
        <v>8048</v>
      </c>
      <c r="F235" s="20">
        <f t="shared" si="22"/>
        <v>2.5347912524850895</v>
      </c>
      <c r="G235" s="29">
        <f t="shared" si="23"/>
        <v>0.012027755902122097</v>
      </c>
      <c r="H235" s="29">
        <f t="shared" si="24"/>
        <v>0.0021998992359879357</v>
      </c>
      <c r="I235" s="23"/>
      <c r="J235" s="111">
        <f>ABS(G235-H235)/100</f>
        <v>9.827856666134161E-05</v>
      </c>
    </row>
    <row r="236" spans="1:10" ht="12.75">
      <c r="A236" s="16" t="s">
        <v>114</v>
      </c>
      <c r="B236" s="13" t="s">
        <v>649</v>
      </c>
      <c r="C236" s="13">
        <v>4336</v>
      </c>
      <c r="D236" s="13">
        <v>114</v>
      </c>
      <c r="E236" s="13">
        <v>4450</v>
      </c>
      <c r="F236" s="20">
        <f t="shared" si="22"/>
        <v>2.561797752808989</v>
      </c>
      <c r="G236" s="29">
        <f t="shared" si="23"/>
        <v>0.006648693216675346</v>
      </c>
      <c r="H236" s="29">
        <f t="shared" si="24"/>
        <v>0.001229355455405023</v>
      </c>
      <c r="I236" s="23"/>
      <c r="J236" s="111">
        <f>ABS(G236-H236)/100</f>
        <v>5.4193377612703226E-05</v>
      </c>
    </row>
    <row r="237" spans="1:10" ht="26.25">
      <c r="A237" s="16" t="s">
        <v>115</v>
      </c>
      <c r="B237" s="13" t="s">
        <v>650</v>
      </c>
      <c r="C237" s="13">
        <v>50609</v>
      </c>
      <c r="D237" s="13">
        <v>752</v>
      </c>
      <c r="E237" s="13">
        <v>51361</v>
      </c>
      <c r="F237" s="20">
        <f t="shared" si="22"/>
        <v>1.46414594731411</v>
      </c>
      <c r="G237" s="29">
        <f t="shared" si="23"/>
        <v>0.07760233279583086</v>
      </c>
      <c r="H237" s="29">
        <f t="shared" si="24"/>
        <v>0.00810943247775945</v>
      </c>
      <c r="I237" s="23"/>
      <c r="J237" s="111">
        <f>ABS(G237-H237)/100</f>
        <v>0.000694929003180714</v>
      </c>
    </row>
    <row r="238" spans="1:10" ht="12.75">
      <c r="A238" s="39" t="s">
        <v>116</v>
      </c>
      <c r="B238" s="40" t="s">
        <v>651</v>
      </c>
      <c r="C238" s="41">
        <v>2623329</v>
      </c>
      <c r="D238" s="41">
        <v>1032154</v>
      </c>
      <c r="E238" s="41">
        <v>3655483</v>
      </c>
      <c r="F238" s="37">
        <f t="shared" si="22"/>
        <v>28.235776229844316</v>
      </c>
      <c r="G238" s="38">
        <f t="shared" si="23"/>
        <v>4.022534531228717</v>
      </c>
      <c r="H238" s="38">
        <f t="shared" si="24"/>
        <v>11.130562725597509</v>
      </c>
      <c r="I238" s="114"/>
      <c r="J238" s="115"/>
    </row>
    <row r="239" spans="1:10" ht="26.25">
      <c r="A239" s="16" t="s">
        <v>117</v>
      </c>
      <c r="B239" s="13" t="s">
        <v>652</v>
      </c>
      <c r="C239" s="13">
        <v>196051</v>
      </c>
      <c r="D239" s="13">
        <v>48533</v>
      </c>
      <c r="E239" s="13">
        <v>244584</v>
      </c>
      <c r="F239" s="20">
        <f t="shared" si="22"/>
        <v>19.84308049586236</v>
      </c>
      <c r="G239" s="29">
        <f t="shared" si="23"/>
        <v>0.3006187624129193</v>
      </c>
      <c r="H239" s="29">
        <f t="shared" si="24"/>
        <v>0.5233711255892279</v>
      </c>
      <c r="I239" s="23"/>
      <c r="J239" s="111">
        <f aca="true" t="shared" si="27" ref="J239:J246">ABS(G239-H239)/100</f>
        <v>0.0022275236317630866</v>
      </c>
    </row>
    <row r="240" spans="1:10" ht="26.25">
      <c r="A240" s="16" t="s">
        <v>118</v>
      </c>
      <c r="B240" s="13" t="s">
        <v>1061</v>
      </c>
      <c r="C240" s="13">
        <v>585635</v>
      </c>
      <c r="D240" s="13">
        <v>232129</v>
      </c>
      <c r="E240" s="13">
        <v>817764</v>
      </c>
      <c r="F240" s="20">
        <f t="shared" si="22"/>
        <v>28.385817913236583</v>
      </c>
      <c r="G240" s="29">
        <f t="shared" si="23"/>
        <v>0.8979952610580411</v>
      </c>
      <c r="H240" s="29">
        <f t="shared" si="24"/>
        <v>2.503237302699233</v>
      </c>
      <c r="I240" s="23"/>
      <c r="J240" s="111">
        <f t="shared" si="27"/>
        <v>0.01605242041641192</v>
      </c>
    </row>
    <row r="241" spans="1:10" ht="12.75">
      <c r="A241" s="16" t="s">
        <v>119</v>
      </c>
      <c r="B241" s="13" t="s">
        <v>653</v>
      </c>
      <c r="C241" s="13">
        <v>385575</v>
      </c>
      <c r="D241" s="13">
        <v>141363</v>
      </c>
      <c r="E241" s="13">
        <v>526938</v>
      </c>
      <c r="F241" s="20">
        <f t="shared" si="22"/>
        <v>26.827254819352564</v>
      </c>
      <c r="G241" s="29">
        <f t="shared" si="23"/>
        <v>0.5912292174860693</v>
      </c>
      <c r="H241" s="29">
        <f t="shared" si="24"/>
        <v>1.5244331161615812</v>
      </c>
      <c r="I241" s="23"/>
      <c r="J241" s="111">
        <f t="shared" si="27"/>
        <v>0.00933203898675512</v>
      </c>
    </row>
    <row r="242" spans="1:10" ht="12.75">
      <c r="A242" s="16" t="s">
        <v>120</v>
      </c>
      <c r="B242" s="13" t="s">
        <v>654</v>
      </c>
      <c r="C242" s="13">
        <v>1232342</v>
      </c>
      <c r="D242" s="13">
        <v>479855</v>
      </c>
      <c r="E242" s="13">
        <v>1712197</v>
      </c>
      <c r="F242" s="20">
        <f t="shared" si="22"/>
        <v>28.025688632791674</v>
      </c>
      <c r="G242" s="29">
        <f t="shared" si="23"/>
        <v>1.8896365073856385</v>
      </c>
      <c r="H242" s="29">
        <f t="shared" si="24"/>
        <v>5.174669842573485</v>
      </c>
      <c r="I242" s="23"/>
      <c r="J242" s="111">
        <f t="shared" si="27"/>
        <v>0.032850333351878466</v>
      </c>
    </row>
    <row r="243" spans="1:10" ht="12.75">
      <c r="A243" s="16" t="s">
        <v>121</v>
      </c>
      <c r="B243" s="13" t="s">
        <v>655</v>
      </c>
      <c r="C243" s="13">
        <v>20261</v>
      </c>
      <c r="D243" s="13">
        <v>44878</v>
      </c>
      <c r="E243" s="13">
        <v>65139</v>
      </c>
      <c r="F243" s="26">
        <f t="shared" si="22"/>
        <v>68.89574602004943</v>
      </c>
      <c r="G243" s="29">
        <f t="shared" si="23"/>
        <v>0.03106761375993062</v>
      </c>
      <c r="H243" s="29">
        <f t="shared" si="24"/>
        <v>0.4839562642777774</v>
      </c>
      <c r="I243" s="23"/>
      <c r="J243" s="111">
        <f t="shared" si="27"/>
        <v>0.004528886505178468</v>
      </c>
    </row>
    <row r="244" spans="1:10" ht="12.75">
      <c r="A244" s="16" t="s">
        <v>122</v>
      </c>
      <c r="B244" s="13" t="s">
        <v>656</v>
      </c>
      <c r="C244" s="13">
        <v>4191</v>
      </c>
      <c r="D244" s="13">
        <v>1960</v>
      </c>
      <c r="E244" s="13">
        <v>6151</v>
      </c>
      <c r="F244" s="20">
        <f t="shared" si="22"/>
        <v>31.86473744106649</v>
      </c>
      <c r="G244" s="29">
        <f t="shared" si="23"/>
        <v>0.006426354536689663</v>
      </c>
      <c r="H244" s="29">
        <f t="shared" si="24"/>
        <v>0.021136286777138993</v>
      </c>
      <c r="I244" s="23"/>
      <c r="J244" s="111">
        <f t="shared" si="27"/>
        <v>0.0001470993224044933</v>
      </c>
    </row>
    <row r="245" spans="1:10" ht="12.75">
      <c r="A245" s="16" t="s">
        <v>123</v>
      </c>
      <c r="B245" s="13" t="s">
        <v>657</v>
      </c>
      <c r="C245" s="13">
        <v>22310</v>
      </c>
      <c r="D245" s="13">
        <v>15458</v>
      </c>
      <c r="E245" s="13">
        <v>37768</v>
      </c>
      <c r="F245" s="26">
        <f t="shared" si="22"/>
        <v>40.928828638000425</v>
      </c>
      <c r="G245" s="29">
        <f t="shared" si="23"/>
        <v>0.03420948931365935</v>
      </c>
      <c r="H245" s="29">
        <f t="shared" si="24"/>
        <v>0.16669628622500743</v>
      </c>
      <c r="I245" s="23"/>
      <c r="J245" s="111">
        <f t="shared" si="27"/>
        <v>0.0013248679691134806</v>
      </c>
    </row>
    <row r="246" spans="1:10" ht="12.75">
      <c r="A246" s="16" t="s">
        <v>124</v>
      </c>
      <c r="B246" s="13" t="s">
        <v>658</v>
      </c>
      <c r="C246" s="13">
        <v>176964</v>
      </c>
      <c r="D246" s="13">
        <v>67978</v>
      </c>
      <c r="E246" s="13">
        <v>244942</v>
      </c>
      <c r="F246" s="20">
        <f t="shared" si="22"/>
        <v>27.752692474136737</v>
      </c>
      <c r="G246" s="29">
        <f t="shared" si="23"/>
        <v>0.27135132527576933</v>
      </c>
      <c r="H246" s="29">
        <f t="shared" si="24"/>
        <v>0.7330625012940584</v>
      </c>
      <c r="I246" s="23"/>
      <c r="J246" s="111">
        <f t="shared" si="27"/>
        <v>0.004617111760182891</v>
      </c>
    </row>
    <row r="247" spans="1:10" ht="39">
      <c r="A247" s="34" t="s">
        <v>125</v>
      </c>
      <c r="B247" s="24" t="s">
        <v>659</v>
      </c>
      <c r="C247" s="25">
        <v>27924</v>
      </c>
      <c r="D247" s="25">
        <v>1984</v>
      </c>
      <c r="E247" s="25">
        <v>29908</v>
      </c>
      <c r="F247" s="35">
        <f t="shared" si="22"/>
        <v>6.633676608265347</v>
      </c>
      <c r="G247" s="36">
        <f t="shared" si="23"/>
        <v>0.042817829654622316</v>
      </c>
      <c r="H247" s="36">
        <f t="shared" si="24"/>
        <v>0.021395098451961102</v>
      </c>
      <c r="I247" s="112"/>
      <c r="J247" s="113"/>
    </row>
    <row r="248" spans="1:10" ht="12.75">
      <c r="A248" s="16" t="s">
        <v>126</v>
      </c>
      <c r="B248" s="13" t="s">
        <v>660</v>
      </c>
      <c r="C248" s="13">
        <v>1587</v>
      </c>
      <c r="D248" s="13">
        <v>149</v>
      </c>
      <c r="E248" s="13">
        <v>1736</v>
      </c>
      <c r="F248" s="20">
        <f t="shared" si="22"/>
        <v>8.582949308755762</v>
      </c>
      <c r="G248" s="29">
        <f t="shared" si="23"/>
        <v>0.00243345851818814</v>
      </c>
      <c r="H248" s="29">
        <f t="shared" si="24"/>
        <v>0.0016067891478539335</v>
      </c>
      <c r="I248" s="23"/>
      <c r="J248" s="111">
        <f>ABS(G248-H248)/100</f>
        <v>8.266693703342064E-06</v>
      </c>
    </row>
    <row r="249" spans="1:10" ht="12.75">
      <c r="A249" s="16" t="s">
        <v>1118</v>
      </c>
      <c r="B249" s="13"/>
      <c r="C249" s="13">
        <v>18077</v>
      </c>
      <c r="D249" s="13">
        <v>1083</v>
      </c>
      <c r="E249" s="13">
        <v>19160</v>
      </c>
      <c r="F249" s="20">
        <f t="shared" si="22"/>
        <v>5.652400835073069</v>
      </c>
      <c r="G249" s="29">
        <f t="shared" si="23"/>
        <v>0.027718733228284186</v>
      </c>
      <c r="H249" s="29">
        <f t="shared" si="24"/>
        <v>0.011678876826347719</v>
      </c>
      <c r="I249" s="23"/>
      <c r="J249" s="111">
        <f>ABS(G249-H249)/100</f>
        <v>0.00016039856401936468</v>
      </c>
    </row>
    <row r="250" spans="1:10" ht="12.75">
      <c r="A250" s="16" t="s">
        <v>1117</v>
      </c>
      <c r="B250" s="13"/>
      <c r="C250" s="13">
        <v>8260</v>
      </c>
      <c r="D250" s="13">
        <v>752</v>
      </c>
      <c r="E250" s="13">
        <v>9012</v>
      </c>
      <c r="F250" s="20">
        <f t="shared" si="22"/>
        <v>8.344429649356414</v>
      </c>
      <c r="G250" s="29">
        <f t="shared" si="23"/>
        <v>0.01266563790814999</v>
      </c>
      <c r="H250" s="29">
        <f t="shared" si="24"/>
        <v>0.00810943247775945</v>
      </c>
      <c r="I250" s="23"/>
      <c r="J250" s="111">
        <f>ABS(G250-H250)/100</f>
        <v>4.5562054303905396E-05</v>
      </c>
    </row>
    <row r="251" spans="1:10" ht="39">
      <c r="A251" s="16" t="s">
        <v>127</v>
      </c>
      <c r="B251" s="24" t="s">
        <v>661</v>
      </c>
      <c r="C251" s="25">
        <v>99041</v>
      </c>
      <c r="D251" s="25">
        <v>2741</v>
      </c>
      <c r="E251" s="25">
        <v>101782</v>
      </c>
      <c r="F251" s="20">
        <f t="shared" si="22"/>
        <v>2.6930105519640013</v>
      </c>
      <c r="G251" s="29">
        <f t="shared" si="23"/>
        <v>0.15186651865146286</v>
      </c>
      <c r="H251" s="29">
        <f t="shared" si="24"/>
        <v>0.029558450028641825</v>
      </c>
      <c r="I251" s="23"/>
      <c r="J251" s="110"/>
    </row>
    <row r="252" spans="1:10" ht="26.25">
      <c r="A252" s="16" t="s">
        <v>128</v>
      </c>
      <c r="B252" s="13" t="s">
        <v>662</v>
      </c>
      <c r="C252" s="13">
        <v>17034</v>
      </c>
      <c r="D252" s="13">
        <v>649</v>
      </c>
      <c r="E252" s="13">
        <v>17683</v>
      </c>
      <c r="F252" s="20">
        <f t="shared" si="22"/>
        <v>3.6701917095515464</v>
      </c>
      <c r="G252" s="29">
        <f t="shared" si="23"/>
        <v>0.026119428102594062</v>
      </c>
      <c r="H252" s="29">
        <f t="shared" si="24"/>
        <v>0.006998699039981227</v>
      </c>
      <c r="I252" s="23"/>
      <c r="J252" s="111">
        <f>ABS(G252-H252)/100</f>
        <v>0.00019120729062612835</v>
      </c>
    </row>
    <row r="253" spans="1:10" ht="26.25">
      <c r="A253" s="16" t="s">
        <v>129</v>
      </c>
      <c r="B253" s="13" t="s">
        <v>663</v>
      </c>
      <c r="C253" s="13">
        <v>24571</v>
      </c>
      <c r="D253" s="13">
        <v>1292</v>
      </c>
      <c r="E253" s="13">
        <v>25863</v>
      </c>
      <c r="F253" s="20">
        <f t="shared" si="22"/>
        <v>4.995553493407571</v>
      </c>
      <c r="G253" s="29">
        <f t="shared" si="23"/>
        <v>0.037676439351229225</v>
      </c>
      <c r="H253" s="29">
        <f t="shared" si="24"/>
        <v>0.013932695161256926</v>
      </c>
      <c r="I253" s="23"/>
      <c r="J253" s="111">
        <f>ABS(G253-H253)/100</f>
        <v>0.000237437441899723</v>
      </c>
    </row>
    <row r="254" spans="1:10" ht="12.75">
      <c r="A254" s="16" t="s">
        <v>130</v>
      </c>
      <c r="B254" s="13" t="s">
        <v>664</v>
      </c>
      <c r="C254" s="13">
        <v>3450</v>
      </c>
      <c r="D254" s="13">
        <v>61</v>
      </c>
      <c r="E254" s="13">
        <v>3511</v>
      </c>
      <c r="F254" s="20">
        <f t="shared" si="22"/>
        <v>1.7373967530618057</v>
      </c>
      <c r="G254" s="29">
        <f t="shared" si="23"/>
        <v>0.005290127213452477</v>
      </c>
      <c r="H254" s="29">
        <f t="shared" si="24"/>
        <v>0.0006578130068395298</v>
      </c>
      <c r="I254" s="23"/>
      <c r="J254" s="111">
        <f>ABS(G254-H254)/100</f>
        <v>4.6323142066129474E-05</v>
      </c>
    </row>
    <row r="255" spans="1:10" ht="12.75">
      <c r="A255" s="16" t="s">
        <v>131</v>
      </c>
      <c r="B255" s="13" t="s">
        <v>665</v>
      </c>
      <c r="C255" s="13">
        <v>51245</v>
      </c>
      <c r="D255" s="13">
        <v>507</v>
      </c>
      <c r="E255" s="13">
        <v>51752</v>
      </c>
      <c r="F255" s="20">
        <f t="shared" si="22"/>
        <v>0.9796722831967846</v>
      </c>
      <c r="G255" s="29">
        <f t="shared" si="23"/>
        <v>0.07857755624735427</v>
      </c>
      <c r="H255" s="29">
        <f t="shared" si="24"/>
        <v>0.005467396630617076</v>
      </c>
      <c r="I255" s="23"/>
      <c r="J255" s="111">
        <f>ABS(G255-H255)/100</f>
        <v>0.0007311015961673719</v>
      </c>
    </row>
    <row r="256" spans="1:10" ht="39">
      <c r="A256" s="16" t="s">
        <v>132</v>
      </c>
      <c r="B256" s="13" t="s">
        <v>1062</v>
      </c>
      <c r="C256" s="13">
        <v>2741</v>
      </c>
      <c r="D256" s="13">
        <v>232</v>
      </c>
      <c r="E256" s="13">
        <v>2973</v>
      </c>
      <c r="F256" s="20">
        <f t="shared" si="22"/>
        <v>7.803565422132526</v>
      </c>
      <c r="G256" s="29">
        <f t="shared" si="23"/>
        <v>0.004202967736832824</v>
      </c>
      <c r="H256" s="29">
        <f t="shared" si="24"/>
        <v>0.0025018461899470644</v>
      </c>
      <c r="I256" s="23"/>
      <c r="J256" s="111">
        <f>ABS(G256-H256)/100</f>
        <v>1.7011215468857597E-05</v>
      </c>
    </row>
    <row r="257" spans="1:10" ht="26.25">
      <c r="A257" s="39" t="s">
        <v>133</v>
      </c>
      <c r="B257" s="40" t="s">
        <v>666</v>
      </c>
      <c r="C257" s="41">
        <v>137727</v>
      </c>
      <c r="D257" s="41">
        <v>15274</v>
      </c>
      <c r="E257" s="41">
        <v>153001</v>
      </c>
      <c r="F257" s="37">
        <f t="shared" si="22"/>
        <v>9.982941287965438</v>
      </c>
      <c r="G257" s="38">
        <f t="shared" si="23"/>
        <v>0.21118647847164332</v>
      </c>
      <c r="H257" s="38">
        <f t="shared" si="24"/>
        <v>0.16471206338470457</v>
      </c>
      <c r="I257" s="114"/>
      <c r="J257" s="115"/>
    </row>
    <row r="258" spans="1:10" ht="26.25">
      <c r="A258" s="16" t="s">
        <v>134</v>
      </c>
      <c r="B258" s="13" t="s">
        <v>667</v>
      </c>
      <c r="C258" s="13">
        <v>83710</v>
      </c>
      <c r="D258" s="13">
        <v>4270</v>
      </c>
      <c r="E258" s="13">
        <v>87980</v>
      </c>
      <c r="F258" s="20">
        <f t="shared" si="22"/>
        <v>4.853375767219823</v>
      </c>
      <c r="G258" s="29">
        <f t="shared" si="23"/>
        <v>0.12835842001104547</v>
      </c>
      <c r="H258" s="29">
        <f t="shared" si="24"/>
        <v>0.04604691047876709</v>
      </c>
      <c r="I258" s="23"/>
      <c r="J258" s="111">
        <f aca="true" t="shared" si="28" ref="J258:J263">ABS(G258-H258)/100</f>
        <v>0.0008231150953227838</v>
      </c>
    </row>
    <row r="259" spans="1:10" ht="12.75">
      <c r="A259" s="16" t="s">
        <v>135</v>
      </c>
      <c r="B259" s="13" t="s">
        <v>1063</v>
      </c>
      <c r="C259" s="13">
        <v>8122</v>
      </c>
      <c r="D259" s="13">
        <v>3768</v>
      </c>
      <c r="E259" s="13">
        <v>11890</v>
      </c>
      <c r="F259" s="26">
        <f t="shared" si="22"/>
        <v>31.69049621530698</v>
      </c>
      <c r="G259" s="29">
        <f t="shared" si="23"/>
        <v>0.01245403281961189</v>
      </c>
      <c r="H259" s="29">
        <f t="shared" si="24"/>
        <v>0.04063343294707129</v>
      </c>
      <c r="I259" s="23"/>
      <c r="J259" s="111">
        <f t="shared" si="28"/>
        <v>0.00028179400127459396</v>
      </c>
    </row>
    <row r="260" spans="1:10" ht="12.75">
      <c r="A260" s="16" t="s">
        <v>136</v>
      </c>
      <c r="B260" s="13" t="s">
        <v>668</v>
      </c>
      <c r="C260" s="13">
        <v>11490</v>
      </c>
      <c r="D260" s="13">
        <v>3373</v>
      </c>
      <c r="E260" s="13">
        <v>14863</v>
      </c>
      <c r="F260" s="20">
        <f t="shared" si="22"/>
        <v>22.6939379667631</v>
      </c>
      <c r="G260" s="29">
        <f t="shared" si="23"/>
        <v>0.01761842367610695</v>
      </c>
      <c r="H260" s="29">
        <f t="shared" si="24"/>
        <v>0.036373824132290726</v>
      </c>
      <c r="I260" s="23"/>
      <c r="J260" s="111">
        <f t="shared" si="28"/>
        <v>0.00018755400456183776</v>
      </c>
    </row>
    <row r="261" spans="1:10" ht="26.25">
      <c r="A261" s="16" t="s">
        <v>137</v>
      </c>
      <c r="B261" s="13" t="s">
        <v>669</v>
      </c>
      <c r="C261" s="13">
        <v>7670</v>
      </c>
      <c r="D261" s="13">
        <v>463</v>
      </c>
      <c r="E261" s="13">
        <v>8133</v>
      </c>
      <c r="F261" s="20">
        <f t="shared" si="22"/>
        <v>5.692856264601008</v>
      </c>
      <c r="G261" s="29">
        <f t="shared" si="23"/>
        <v>0.011760949486139276</v>
      </c>
      <c r="H261" s="29">
        <f t="shared" si="24"/>
        <v>0.004992908560109874</v>
      </c>
      <c r="I261" s="23"/>
      <c r="J261" s="111">
        <f t="shared" si="28"/>
        <v>6.768040926029402E-05</v>
      </c>
    </row>
    <row r="262" spans="1:10" ht="12.75">
      <c r="A262" s="16" t="s">
        <v>138</v>
      </c>
      <c r="B262" s="13" t="s">
        <v>670</v>
      </c>
      <c r="C262" s="13">
        <v>5326</v>
      </c>
      <c r="D262" s="13">
        <v>1621</v>
      </c>
      <c r="E262" s="13">
        <v>6947</v>
      </c>
      <c r="F262" s="20">
        <f t="shared" si="22"/>
        <v>23.333813156758314</v>
      </c>
      <c r="G262" s="29">
        <f t="shared" si="23"/>
        <v>0.008166729721405187</v>
      </c>
      <c r="H262" s="29">
        <f t="shared" si="24"/>
        <v>0.017480571870276684</v>
      </c>
      <c r="I262" s="23"/>
      <c r="J262" s="111">
        <f t="shared" si="28"/>
        <v>9.313842148871497E-05</v>
      </c>
    </row>
    <row r="263" spans="1:10" ht="26.25">
      <c r="A263" s="16" t="s">
        <v>139</v>
      </c>
      <c r="B263" s="13" t="s">
        <v>671</v>
      </c>
      <c r="C263" s="13">
        <v>21409</v>
      </c>
      <c r="D263" s="13">
        <v>1779</v>
      </c>
      <c r="E263" s="13">
        <v>23188</v>
      </c>
      <c r="F263" s="20">
        <f t="shared" si="22"/>
        <v>7.672071761255822</v>
      </c>
      <c r="G263" s="29">
        <f t="shared" si="23"/>
        <v>0.032827922757334524</v>
      </c>
      <c r="H263" s="29">
        <f t="shared" si="24"/>
        <v>0.01918441539618891</v>
      </c>
      <c r="I263" s="23"/>
      <c r="J263" s="111">
        <f t="shared" si="28"/>
        <v>0.00013643507361145611</v>
      </c>
    </row>
    <row r="264" spans="1:10" ht="26.25">
      <c r="A264" s="39" t="s">
        <v>140</v>
      </c>
      <c r="B264" s="40" t="s">
        <v>672</v>
      </c>
      <c r="C264" s="41">
        <v>385224</v>
      </c>
      <c r="D264" s="41">
        <v>17601</v>
      </c>
      <c r="E264" s="41">
        <v>402825</v>
      </c>
      <c r="F264" s="37">
        <f t="shared" si="22"/>
        <v>4.369391174827779</v>
      </c>
      <c r="G264" s="38">
        <f t="shared" si="23"/>
        <v>0.5906910045434832</v>
      </c>
      <c r="H264" s="38">
        <f t="shared" si="24"/>
        <v>0.189806012022665</v>
      </c>
      <c r="I264" s="114"/>
      <c r="J264" s="115"/>
    </row>
    <row r="265" spans="1:10" ht="12.75">
      <c r="A265" s="16" t="s">
        <v>141</v>
      </c>
      <c r="B265" s="13" t="s">
        <v>673</v>
      </c>
      <c r="C265" s="13">
        <v>205776</v>
      </c>
      <c r="D265" s="13">
        <v>7155</v>
      </c>
      <c r="E265" s="13">
        <v>212931</v>
      </c>
      <c r="F265" s="20">
        <f aca="true" t="shared" si="29" ref="F265:F328">D265/E265*100</f>
        <v>3.3602434591487382</v>
      </c>
      <c r="G265" s="29">
        <f t="shared" si="23"/>
        <v>0.3155307876740281</v>
      </c>
      <c r="H265" s="29">
        <f t="shared" si="24"/>
        <v>0.07715823055634158</v>
      </c>
      <c r="I265" s="23"/>
      <c r="J265" s="111">
        <f aca="true" t="shared" si="30" ref="J265:J270">ABS(G265-H265)/100</f>
        <v>0.002383725571176865</v>
      </c>
    </row>
    <row r="266" spans="1:10" ht="26.25">
      <c r="A266" s="16" t="s">
        <v>142</v>
      </c>
      <c r="B266" s="13" t="s">
        <v>1064</v>
      </c>
      <c r="C266" s="13">
        <v>113160</v>
      </c>
      <c r="D266" s="13">
        <v>4927</v>
      </c>
      <c r="E266" s="13">
        <v>118087</v>
      </c>
      <c r="F266" s="20">
        <f t="shared" si="29"/>
        <v>4.172347506499445</v>
      </c>
      <c r="G266" s="29">
        <f aca="true" t="shared" si="31" ref="G266:G329">C266/C$701*100</f>
        <v>0.17351617260124128</v>
      </c>
      <c r="H266" s="29">
        <f aca="true" t="shared" si="32" ref="H266:H329">D266/D$701*100</f>
        <v>0.05313188007702236</v>
      </c>
      <c r="I266" s="23"/>
      <c r="J266" s="111">
        <f t="shared" si="30"/>
        <v>0.0012038429252421892</v>
      </c>
    </row>
    <row r="267" spans="1:10" ht="26.25">
      <c r="A267" s="16" t="s">
        <v>143</v>
      </c>
      <c r="B267" s="13" t="s">
        <v>674</v>
      </c>
      <c r="C267" s="13">
        <v>34544</v>
      </c>
      <c r="D267" s="13">
        <v>1651</v>
      </c>
      <c r="E267" s="13">
        <v>36195</v>
      </c>
      <c r="F267" s="20">
        <f t="shared" si="29"/>
        <v>4.56140350877193</v>
      </c>
      <c r="G267" s="29">
        <f t="shared" si="31"/>
        <v>0.05296874042362388</v>
      </c>
      <c r="H267" s="29">
        <f t="shared" si="32"/>
        <v>0.017804086463804325</v>
      </c>
      <c r="I267" s="23"/>
      <c r="J267" s="111">
        <f t="shared" si="30"/>
        <v>0.00035164653959819555</v>
      </c>
    </row>
    <row r="268" spans="1:10" ht="26.25">
      <c r="A268" s="16" t="s">
        <v>144</v>
      </c>
      <c r="B268" s="13" t="s">
        <v>675</v>
      </c>
      <c r="C268" s="13">
        <v>17218</v>
      </c>
      <c r="D268" s="13">
        <v>2867</v>
      </c>
      <c r="E268" s="13">
        <v>20085</v>
      </c>
      <c r="F268" s="26">
        <f t="shared" si="29"/>
        <v>14.274334080159324</v>
      </c>
      <c r="G268" s="29">
        <f t="shared" si="31"/>
        <v>0.02640156822064486</v>
      </c>
      <c r="H268" s="29">
        <f t="shared" si="32"/>
        <v>0.030917211321457902</v>
      </c>
      <c r="I268" s="23"/>
      <c r="J268" s="111">
        <f t="shared" si="30"/>
        <v>4.515643100813042E-05</v>
      </c>
    </row>
    <row r="269" spans="1:10" ht="12.75">
      <c r="A269" s="16" t="s">
        <v>145</v>
      </c>
      <c r="B269" s="13" t="s">
        <v>676</v>
      </c>
      <c r="C269" s="13">
        <v>14526</v>
      </c>
      <c r="D269" s="13">
        <v>1001</v>
      </c>
      <c r="E269" s="13">
        <v>15527</v>
      </c>
      <c r="F269" s="20">
        <f t="shared" si="29"/>
        <v>6.446834546274231</v>
      </c>
      <c r="G269" s="29">
        <f t="shared" si="31"/>
        <v>0.022273735623945128</v>
      </c>
      <c r="H269" s="29">
        <f t="shared" si="32"/>
        <v>0.010794603604038841</v>
      </c>
      <c r="I269" s="23"/>
      <c r="J269" s="111">
        <f t="shared" si="30"/>
        <v>0.00011479132019906287</v>
      </c>
    </row>
    <row r="270" spans="1:10" ht="39">
      <c r="A270" s="42" t="s">
        <v>146</v>
      </c>
      <c r="B270" s="14" t="s">
        <v>677</v>
      </c>
      <c r="C270" s="15">
        <v>2311003</v>
      </c>
      <c r="D270" s="15">
        <v>54467</v>
      </c>
      <c r="E270" s="15">
        <v>2365470</v>
      </c>
      <c r="F270" s="43">
        <f t="shared" si="29"/>
        <v>2.302586800931739</v>
      </c>
      <c r="G270" s="44">
        <f t="shared" si="31"/>
        <v>3.5436231480203815</v>
      </c>
      <c r="H270" s="44">
        <f t="shared" si="32"/>
        <v>0.5873623121889947</v>
      </c>
      <c r="I270" s="116"/>
      <c r="J270" s="117">
        <f t="shared" si="30"/>
        <v>0.029562608358313865</v>
      </c>
    </row>
    <row r="271" spans="1:10" ht="26.25">
      <c r="A271" s="34" t="s">
        <v>147</v>
      </c>
      <c r="B271" s="24" t="s">
        <v>678</v>
      </c>
      <c r="C271" s="25">
        <v>33158</v>
      </c>
      <c r="D271" s="25">
        <v>1557</v>
      </c>
      <c r="E271" s="25">
        <v>34715</v>
      </c>
      <c r="F271" s="35">
        <f t="shared" si="29"/>
        <v>4.485092899323059</v>
      </c>
      <c r="G271" s="36">
        <f t="shared" si="31"/>
        <v>0.050843489317002104</v>
      </c>
      <c r="H271" s="36">
        <f t="shared" si="32"/>
        <v>0.01679040740408439</v>
      </c>
      <c r="I271" s="112"/>
      <c r="J271" s="113"/>
    </row>
    <row r="272" spans="1:10" ht="12.75">
      <c r="A272" s="16" t="s">
        <v>148</v>
      </c>
      <c r="B272" s="13" t="s">
        <v>679</v>
      </c>
      <c r="C272" s="13">
        <v>2709</v>
      </c>
      <c r="D272" s="13">
        <v>71</v>
      </c>
      <c r="E272" s="13">
        <v>2780</v>
      </c>
      <c r="F272" s="20">
        <f t="shared" si="29"/>
        <v>2.553956834532374</v>
      </c>
      <c r="G272" s="29">
        <f t="shared" si="31"/>
        <v>0.004153899890215294</v>
      </c>
      <c r="H272" s="29">
        <f t="shared" si="32"/>
        <v>0.0007656512046820758</v>
      </c>
      <c r="I272" s="23"/>
      <c r="J272" s="111">
        <f>ABS(G272-H272)/100</f>
        <v>3.388248685533218E-05</v>
      </c>
    </row>
    <row r="273" spans="1:10" ht="12.75">
      <c r="A273" s="16" t="s">
        <v>149</v>
      </c>
      <c r="B273" s="13" t="s">
        <v>680</v>
      </c>
      <c r="C273" s="13">
        <v>5823</v>
      </c>
      <c r="D273" s="13">
        <v>181</v>
      </c>
      <c r="E273" s="13">
        <v>6004</v>
      </c>
      <c r="F273" s="20">
        <f t="shared" si="29"/>
        <v>3.0146568954030646</v>
      </c>
      <c r="G273" s="29">
        <f t="shared" si="31"/>
        <v>0.008928814714183704</v>
      </c>
      <c r="H273" s="29">
        <f t="shared" si="32"/>
        <v>0.0019518713809500805</v>
      </c>
      <c r="I273" s="23"/>
      <c r="J273" s="111">
        <f>ABS(G273-H273)/100</f>
        <v>6.976943333233623E-05</v>
      </c>
    </row>
    <row r="274" spans="1:10" ht="12.75">
      <c r="A274" s="16" t="s">
        <v>150</v>
      </c>
      <c r="B274" s="13" t="s">
        <v>681</v>
      </c>
      <c r="C274" s="13">
        <v>20030</v>
      </c>
      <c r="D274" s="13">
        <v>1047</v>
      </c>
      <c r="E274" s="13">
        <v>21077</v>
      </c>
      <c r="F274" s="20">
        <f t="shared" si="29"/>
        <v>4.967500118612706</v>
      </c>
      <c r="G274" s="29">
        <f t="shared" si="31"/>
        <v>0.03071340524216033</v>
      </c>
      <c r="H274" s="29">
        <f t="shared" si="32"/>
        <v>0.011290659314114554</v>
      </c>
      <c r="I274" s="23"/>
      <c r="J274" s="111">
        <f>ABS(G274-H274)/100</f>
        <v>0.00019422745928045776</v>
      </c>
    </row>
    <row r="275" spans="1:10" ht="12.75">
      <c r="A275" s="16" t="s">
        <v>151</v>
      </c>
      <c r="B275" s="13" t="s">
        <v>682</v>
      </c>
      <c r="C275" s="13">
        <v>4596</v>
      </c>
      <c r="D275" s="13">
        <v>258</v>
      </c>
      <c r="E275" s="13">
        <v>4854</v>
      </c>
      <c r="F275" s="20">
        <f t="shared" si="29"/>
        <v>5.315203955500618</v>
      </c>
      <c r="G275" s="29">
        <f t="shared" si="31"/>
        <v>0.007047369470442779</v>
      </c>
      <c r="H275" s="29">
        <f t="shared" si="32"/>
        <v>0.0027822255043376837</v>
      </c>
      <c r="I275" s="23"/>
      <c r="J275" s="111">
        <f>ABS(G275-H275)/100</f>
        <v>4.265143966105095E-05</v>
      </c>
    </row>
    <row r="276" spans="1:10" ht="52.5">
      <c r="A276" s="39" t="s">
        <v>152</v>
      </c>
      <c r="B276" s="40" t="s">
        <v>1065</v>
      </c>
      <c r="C276" s="41">
        <v>593352</v>
      </c>
      <c r="D276" s="41">
        <v>10597</v>
      </c>
      <c r="E276" s="41">
        <v>603949</v>
      </c>
      <c r="F276" s="37">
        <f t="shared" si="29"/>
        <v>1.754618353536474</v>
      </c>
      <c r="G276" s="38">
        <f t="shared" si="31"/>
        <v>0.9098282789438997</v>
      </c>
      <c r="H276" s="38">
        <f t="shared" si="32"/>
        <v>0.11427613825374587</v>
      </c>
      <c r="I276" s="114"/>
      <c r="J276" s="115"/>
    </row>
    <row r="277" spans="1:10" ht="26.25">
      <c r="A277" s="16" t="s">
        <v>153</v>
      </c>
      <c r="B277" s="13" t="s">
        <v>683</v>
      </c>
      <c r="C277" s="13">
        <v>425215</v>
      </c>
      <c r="D277" s="13">
        <v>5806</v>
      </c>
      <c r="E277" s="13">
        <v>431021</v>
      </c>
      <c r="F277" s="20">
        <f t="shared" si="29"/>
        <v>1.34703413522775</v>
      </c>
      <c r="G277" s="29">
        <f t="shared" si="31"/>
        <v>0.6520120124835349</v>
      </c>
      <c r="H277" s="29">
        <f t="shared" si="32"/>
        <v>0.06261085766738213</v>
      </c>
      <c r="I277" s="23"/>
      <c r="J277" s="111">
        <f>ABS(G277-H277)/100</f>
        <v>0.005894011548161528</v>
      </c>
    </row>
    <row r="278" spans="1:10" ht="26.25">
      <c r="A278" s="16" t="s">
        <v>154</v>
      </c>
      <c r="B278" s="13" t="s">
        <v>684</v>
      </c>
      <c r="C278" s="13">
        <v>135552</v>
      </c>
      <c r="D278" s="13">
        <v>3584</v>
      </c>
      <c r="E278" s="13">
        <v>139136</v>
      </c>
      <c r="F278" s="20">
        <f t="shared" si="29"/>
        <v>2.5758969641214353</v>
      </c>
      <c r="G278" s="29">
        <f t="shared" si="31"/>
        <v>0.20785139827185803</v>
      </c>
      <c r="H278" s="29">
        <f t="shared" si="32"/>
        <v>0.038649210106768445</v>
      </c>
      <c r="I278" s="23"/>
      <c r="J278" s="111">
        <f>ABS(G278-H278)/100</f>
        <v>0.0016920218816508959</v>
      </c>
    </row>
    <row r="279" spans="1:10" ht="26.25">
      <c r="A279" s="16" t="s">
        <v>155</v>
      </c>
      <c r="B279" s="13" t="s">
        <v>1066</v>
      </c>
      <c r="C279" s="13">
        <v>16721</v>
      </c>
      <c r="D279" s="13">
        <v>539</v>
      </c>
      <c r="E279" s="13">
        <v>17260</v>
      </c>
      <c r="F279" s="20">
        <f t="shared" si="29"/>
        <v>3.122827346465817</v>
      </c>
      <c r="G279" s="29">
        <f t="shared" si="31"/>
        <v>0.02563948322786634</v>
      </c>
      <c r="H279" s="29">
        <f t="shared" si="32"/>
        <v>0.005812478863713223</v>
      </c>
      <c r="I279" s="23"/>
      <c r="J279" s="111">
        <f>ABS(G279-H279)/100</f>
        <v>0.0001982700436415312</v>
      </c>
    </row>
    <row r="280" spans="1:10" ht="26.25">
      <c r="A280" s="16" t="s">
        <v>156</v>
      </c>
      <c r="B280" s="13" t="s">
        <v>685</v>
      </c>
      <c r="C280" s="13">
        <v>11389</v>
      </c>
      <c r="D280" s="13">
        <v>437</v>
      </c>
      <c r="E280" s="13">
        <v>11826</v>
      </c>
      <c r="F280" s="20">
        <f t="shared" si="29"/>
        <v>3.6952477591746997</v>
      </c>
      <c r="G280" s="29">
        <f t="shared" si="31"/>
        <v>0.017463553285220368</v>
      </c>
      <c r="H280" s="29">
        <f t="shared" si="32"/>
        <v>0.004712529245719255</v>
      </c>
      <c r="I280" s="23"/>
      <c r="J280" s="111">
        <f>ABS(G280-H280)/100</f>
        <v>0.00012751024039501114</v>
      </c>
    </row>
    <row r="281" spans="1:10" ht="39">
      <c r="A281" s="16" t="s">
        <v>157</v>
      </c>
      <c r="B281" s="13" t="s">
        <v>686</v>
      </c>
      <c r="C281" s="13">
        <v>4475</v>
      </c>
      <c r="D281" s="13">
        <v>231</v>
      </c>
      <c r="E281" s="13">
        <v>4706</v>
      </c>
      <c r="F281" s="26">
        <f t="shared" si="29"/>
        <v>4.908627284317892</v>
      </c>
      <c r="G281" s="29">
        <f t="shared" si="31"/>
        <v>0.006861831675420243</v>
      </c>
      <c r="H281" s="29">
        <f t="shared" si="32"/>
        <v>0.0024910623701628097</v>
      </c>
      <c r="I281" s="23"/>
      <c r="J281" s="111">
        <f>ABS(G281-H281)/100</f>
        <v>4.370769305257433E-05</v>
      </c>
    </row>
    <row r="282" spans="1:10" ht="52.5">
      <c r="A282" s="34" t="s">
        <v>158</v>
      </c>
      <c r="B282" s="24" t="s">
        <v>687</v>
      </c>
      <c r="C282" s="25">
        <v>477346</v>
      </c>
      <c r="D282" s="25">
        <v>11847</v>
      </c>
      <c r="E282" s="25">
        <v>489193</v>
      </c>
      <c r="F282" s="35">
        <f t="shared" si="29"/>
        <v>2.421743565423054</v>
      </c>
      <c r="G282" s="36">
        <f t="shared" si="31"/>
        <v>0.731948134734112</v>
      </c>
      <c r="H282" s="36">
        <f t="shared" si="32"/>
        <v>0.1277559129840641</v>
      </c>
      <c r="I282" s="112"/>
      <c r="J282" s="113"/>
    </row>
    <row r="283" spans="1:10" ht="26.25">
      <c r="A283" s="16" t="s">
        <v>159</v>
      </c>
      <c r="B283" s="13" t="s">
        <v>688</v>
      </c>
      <c r="C283" s="13">
        <v>79814</v>
      </c>
      <c r="D283" s="13">
        <v>1403</v>
      </c>
      <c r="E283" s="13">
        <v>81217</v>
      </c>
      <c r="F283" s="20">
        <f t="shared" si="29"/>
        <v>1.7274708496989546</v>
      </c>
      <c r="G283" s="29">
        <f t="shared" si="31"/>
        <v>0.12238440968536117</v>
      </c>
      <c r="H283" s="29">
        <f t="shared" si="32"/>
        <v>0.015129699157309188</v>
      </c>
      <c r="I283" s="23"/>
      <c r="J283" s="111">
        <f>ABS(G283-H283)/100</f>
        <v>0.0010725471052805198</v>
      </c>
    </row>
    <row r="284" spans="1:10" ht="12.75">
      <c r="A284" s="16" t="s">
        <v>160</v>
      </c>
      <c r="B284" s="13"/>
      <c r="C284" s="13">
        <v>386731</v>
      </c>
      <c r="D284" s="13">
        <v>10061</v>
      </c>
      <c r="E284" s="13">
        <v>396792</v>
      </c>
      <c r="F284" s="20">
        <f t="shared" si="29"/>
        <v>2.535585394866832</v>
      </c>
      <c r="G284" s="29">
        <f t="shared" si="31"/>
        <v>0.5930017934451276</v>
      </c>
      <c r="H284" s="29">
        <f t="shared" si="32"/>
        <v>0.10849601084938541</v>
      </c>
      <c r="I284" s="23"/>
      <c r="J284" s="111">
        <f>ABS(G284-H284)/100</f>
        <v>0.004845057825957422</v>
      </c>
    </row>
    <row r="285" spans="1:10" ht="12.75">
      <c r="A285" s="16" t="s">
        <v>1116</v>
      </c>
      <c r="B285" s="13"/>
      <c r="C285" s="13">
        <v>10801</v>
      </c>
      <c r="D285" s="13">
        <v>383</v>
      </c>
      <c r="E285" s="13">
        <v>11184</v>
      </c>
      <c r="F285" s="20">
        <f t="shared" si="29"/>
        <v>3.424535050071531</v>
      </c>
      <c r="G285" s="29">
        <f t="shared" si="31"/>
        <v>0.01656193160362325</v>
      </c>
      <c r="H285" s="29">
        <f t="shared" si="32"/>
        <v>0.004130202977369507</v>
      </c>
      <c r="I285" s="23"/>
      <c r="J285" s="111">
        <f>ABS(G285-H285)/100</f>
        <v>0.00012431728626253742</v>
      </c>
    </row>
    <row r="286" spans="1:10" ht="39">
      <c r="A286" s="34" t="s">
        <v>161</v>
      </c>
      <c r="B286" s="24" t="s">
        <v>689</v>
      </c>
      <c r="C286" s="25">
        <v>145585</v>
      </c>
      <c r="D286" s="25">
        <v>4593</v>
      </c>
      <c r="E286" s="25">
        <v>150178</v>
      </c>
      <c r="F286" s="35">
        <f t="shared" si="29"/>
        <v>3.0583707333963694</v>
      </c>
      <c r="G286" s="36">
        <f t="shared" si="31"/>
        <v>0.22323570155666056</v>
      </c>
      <c r="H286" s="36">
        <f t="shared" si="32"/>
        <v>0.04953008426908132</v>
      </c>
      <c r="I286" s="112"/>
      <c r="J286" s="113"/>
    </row>
    <row r="287" spans="1:10" ht="12.75">
      <c r="A287" s="16" t="s">
        <v>162</v>
      </c>
      <c r="B287" s="13" t="s">
        <v>690</v>
      </c>
      <c r="C287" s="13">
        <v>118697</v>
      </c>
      <c r="D287" s="13">
        <v>3676</v>
      </c>
      <c r="E287" s="13">
        <v>122373</v>
      </c>
      <c r="F287" s="20">
        <f t="shared" si="29"/>
        <v>3.003930605607446</v>
      </c>
      <c r="G287" s="29">
        <f t="shared" si="31"/>
        <v>0.1820064434362808</v>
      </c>
      <c r="H287" s="29">
        <f t="shared" si="32"/>
        <v>0.03964132152691986</v>
      </c>
      <c r="I287" s="23"/>
      <c r="J287" s="111">
        <f>ABS(G287-H287)/100</f>
        <v>0.0014236512190936095</v>
      </c>
    </row>
    <row r="288" spans="1:10" ht="26.25">
      <c r="A288" s="16" t="s">
        <v>163</v>
      </c>
      <c r="B288" s="13" t="s">
        <v>691</v>
      </c>
      <c r="C288" s="13">
        <v>11136</v>
      </c>
      <c r="D288" s="13">
        <v>358</v>
      </c>
      <c r="E288" s="13">
        <v>11494</v>
      </c>
      <c r="F288" s="20">
        <f t="shared" si="29"/>
        <v>3.1146685227074995</v>
      </c>
      <c r="G288" s="29">
        <f t="shared" si="31"/>
        <v>0.017075610622900517</v>
      </c>
      <c r="H288" s="29">
        <f t="shared" si="32"/>
        <v>0.0038606074827631427</v>
      </c>
      <c r="I288" s="23"/>
      <c r="J288" s="111">
        <f>ABS(G288-H288)/100</f>
        <v>0.00013215003140137376</v>
      </c>
    </row>
    <row r="289" spans="1:10" ht="26.25">
      <c r="A289" s="16" t="s">
        <v>164</v>
      </c>
      <c r="B289" s="13" t="s">
        <v>692</v>
      </c>
      <c r="C289" s="13">
        <v>15752</v>
      </c>
      <c r="D289" s="13">
        <v>559</v>
      </c>
      <c r="E289" s="13">
        <v>16311</v>
      </c>
      <c r="F289" s="20">
        <f t="shared" si="29"/>
        <v>3.4271350622279444</v>
      </c>
      <c r="G289" s="29">
        <f t="shared" si="31"/>
        <v>0.024153647497479256</v>
      </c>
      <c r="H289" s="29">
        <f t="shared" si="32"/>
        <v>0.006028155259398315</v>
      </c>
      <c r="I289" s="23"/>
      <c r="J289" s="111">
        <f>ABS(G289-H289)/100</f>
        <v>0.0001812549223808094</v>
      </c>
    </row>
    <row r="290" spans="1:10" ht="66">
      <c r="A290" s="34" t="s">
        <v>165</v>
      </c>
      <c r="B290" s="24" t="s">
        <v>693</v>
      </c>
      <c r="C290" s="25">
        <v>709348</v>
      </c>
      <c r="D290" s="25">
        <v>14553</v>
      </c>
      <c r="E290" s="25">
        <v>723901</v>
      </c>
      <c r="F290" s="35">
        <f t="shared" si="29"/>
        <v>2.010357769916052</v>
      </c>
      <c r="G290" s="36">
        <f t="shared" si="31"/>
        <v>1.0876930894516197</v>
      </c>
      <c r="H290" s="36">
        <f t="shared" si="32"/>
        <v>0.15693692932025702</v>
      </c>
      <c r="I290" s="112"/>
      <c r="J290" s="113"/>
    </row>
    <row r="291" spans="1:10" ht="39">
      <c r="A291" s="16" t="s">
        <v>166</v>
      </c>
      <c r="B291" s="13" t="s">
        <v>694</v>
      </c>
      <c r="C291" s="13">
        <v>17776</v>
      </c>
      <c r="D291" s="13">
        <v>558</v>
      </c>
      <c r="E291" s="13">
        <v>18334</v>
      </c>
      <c r="F291" s="20">
        <f t="shared" si="29"/>
        <v>3.04352568997491</v>
      </c>
      <c r="G291" s="29">
        <f t="shared" si="31"/>
        <v>0.02725718879603804</v>
      </c>
      <c r="H291" s="29">
        <f t="shared" si="32"/>
        <v>0.00601737143961406</v>
      </c>
      <c r="I291" s="23"/>
      <c r="J291" s="111">
        <f>ABS(G291-H291)/100</f>
        <v>0.00021239817356423978</v>
      </c>
    </row>
    <row r="292" spans="1:10" ht="26.25">
      <c r="A292" s="16" t="s">
        <v>167</v>
      </c>
      <c r="B292" s="13" t="s">
        <v>695</v>
      </c>
      <c r="C292" s="13">
        <v>239981</v>
      </c>
      <c r="D292" s="13">
        <v>2408</v>
      </c>
      <c r="E292" s="13">
        <v>242389</v>
      </c>
      <c r="F292" s="20">
        <f t="shared" si="29"/>
        <v>0.9934444219828458</v>
      </c>
      <c r="G292" s="29">
        <f t="shared" si="31"/>
        <v>0.36797971559754755</v>
      </c>
      <c r="H292" s="29">
        <f t="shared" si="32"/>
        <v>0.025967438040485045</v>
      </c>
      <c r="I292" s="23"/>
      <c r="J292" s="111">
        <f>ABS(G292-H292)/100</f>
        <v>0.003420122775570625</v>
      </c>
    </row>
    <row r="293" spans="1:10" ht="39">
      <c r="A293" s="16" t="s">
        <v>168</v>
      </c>
      <c r="B293" s="13" t="s">
        <v>696</v>
      </c>
      <c r="C293" s="13">
        <v>7174</v>
      </c>
      <c r="D293" s="13">
        <v>198</v>
      </c>
      <c r="E293" s="13">
        <v>7372</v>
      </c>
      <c r="F293" s="20">
        <f t="shared" si="29"/>
        <v>2.685838307107976</v>
      </c>
      <c r="G293" s="29">
        <f t="shared" si="31"/>
        <v>0.011000397863567558</v>
      </c>
      <c r="H293" s="29">
        <f t="shared" si="32"/>
        <v>0.0021351963172824085</v>
      </c>
      <c r="I293" s="23"/>
      <c r="J293" s="111">
        <f>ABS(G293-H293)/100</f>
        <v>8.865201546285149E-05</v>
      </c>
    </row>
    <row r="294" spans="1:10" ht="26.25">
      <c r="A294" s="16" t="s">
        <v>169</v>
      </c>
      <c r="B294" s="13" t="s">
        <v>1067</v>
      </c>
      <c r="C294" s="13">
        <v>423570</v>
      </c>
      <c r="D294" s="13">
        <v>11087</v>
      </c>
      <c r="E294" s="13">
        <v>434657</v>
      </c>
      <c r="F294" s="20">
        <f t="shared" si="29"/>
        <v>2.550746910782525</v>
      </c>
      <c r="G294" s="29">
        <f t="shared" si="31"/>
        <v>0.6494896184933524</v>
      </c>
      <c r="H294" s="29">
        <f t="shared" si="32"/>
        <v>0.11956020994803061</v>
      </c>
      <c r="I294" s="23"/>
      <c r="J294" s="111">
        <f>ABS(G294-H294)/100</f>
        <v>0.005299294085453218</v>
      </c>
    </row>
    <row r="295" spans="1:10" ht="52.5">
      <c r="A295" s="16" t="s">
        <v>170</v>
      </c>
      <c r="B295" s="13" t="s">
        <v>1068</v>
      </c>
      <c r="C295" s="13">
        <v>20847</v>
      </c>
      <c r="D295" s="13">
        <v>302</v>
      </c>
      <c r="E295" s="13">
        <v>21149</v>
      </c>
      <c r="F295" s="20">
        <f t="shared" si="29"/>
        <v>1.4279634970920612</v>
      </c>
      <c r="G295" s="29">
        <f t="shared" si="31"/>
        <v>0.03196616870111414</v>
      </c>
      <c r="H295" s="29">
        <f t="shared" si="32"/>
        <v>0.0032567135748448853</v>
      </c>
      <c r="I295" s="23"/>
      <c r="J295" s="111">
        <f>ABS(G295-H295)/100</f>
        <v>0.00028709455126269256</v>
      </c>
    </row>
    <row r="296" spans="1:10" ht="66">
      <c r="A296" s="34" t="s">
        <v>171</v>
      </c>
      <c r="B296" s="24" t="s">
        <v>1069</v>
      </c>
      <c r="C296" s="25">
        <v>107620</v>
      </c>
      <c r="D296" s="25">
        <v>1474</v>
      </c>
      <c r="E296" s="25">
        <v>109094</v>
      </c>
      <c r="F296" s="35">
        <f t="shared" si="29"/>
        <v>1.351128384695767</v>
      </c>
      <c r="G296" s="36">
        <f t="shared" si="31"/>
        <v>0.16502130165558135</v>
      </c>
      <c r="H296" s="36">
        <f t="shared" si="32"/>
        <v>0.015895350361991262</v>
      </c>
      <c r="I296" s="112"/>
      <c r="J296" s="113"/>
    </row>
    <row r="297" spans="1:10" ht="39">
      <c r="A297" s="16" t="s">
        <v>172</v>
      </c>
      <c r="B297" s="13" t="s">
        <v>697</v>
      </c>
      <c r="C297" s="13">
        <v>85337</v>
      </c>
      <c r="D297" s="13">
        <v>1054</v>
      </c>
      <c r="E297" s="13">
        <v>86391</v>
      </c>
      <c r="F297" s="20">
        <f t="shared" si="29"/>
        <v>1.2200344943339005</v>
      </c>
      <c r="G297" s="29">
        <f t="shared" si="31"/>
        <v>0.13085321333750555</v>
      </c>
      <c r="H297" s="29">
        <f t="shared" si="32"/>
        <v>0.011366146052604336</v>
      </c>
      <c r="I297" s="23"/>
      <c r="J297" s="111">
        <f>ABS(G297-H297)/100</f>
        <v>0.0011948706728490122</v>
      </c>
    </row>
    <row r="298" spans="1:10" ht="26.25">
      <c r="A298" s="16" t="s">
        <v>173</v>
      </c>
      <c r="B298" s="13" t="s">
        <v>698</v>
      </c>
      <c r="C298" s="13">
        <v>4585</v>
      </c>
      <c r="D298" s="13">
        <v>96</v>
      </c>
      <c r="E298" s="13">
        <v>4681</v>
      </c>
      <c r="F298" s="20">
        <f t="shared" si="29"/>
        <v>2.050843836787011</v>
      </c>
      <c r="G298" s="29">
        <f t="shared" si="31"/>
        <v>0.007030502398168003</v>
      </c>
      <c r="H298" s="29">
        <f t="shared" si="32"/>
        <v>0.0010352466992884404</v>
      </c>
      <c r="I298" s="23"/>
      <c r="J298" s="111">
        <f>ABS(G298-H298)/100</f>
        <v>5.9952556988795626E-05</v>
      </c>
    </row>
    <row r="299" spans="1:10" ht="52.5">
      <c r="A299" s="16" t="s">
        <v>174</v>
      </c>
      <c r="B299" s="13" t="s">
        <v>1070</v>
      </c>
      <c r="C299" s="13">
        <v>4263</v>
      </c>
      <c r="D299" s="13">
        <v>63</v>
      </c>
      <c r="E299" s="13">
        <v>4326</v>
      </c>
      <c r="F299" s="20">
        <f t="shared" si="29"/>
        <v>1.4563106796116505</v>
      </c>
      <c r="G299" s="29">
        <f t="shared" si="31"/>
        <v>0.006536757191579105</v>
      </c>
      <c r="H299" s="29">
        <f t="shared" si="32"/>
        <v>0.000679380646408039</v>
      </c>
      <c r="I299" s="23"/>
      <c r="J299" s="111">
        <f>ABS(G299-H299)/100</f>
        <v>5.857376545171065E-05</v>
      </c>
    </row>
    <row r="300" spans="1:10" ht="52.5">
      <c r="A300" s="16" t="s">
        <v>175</v>
      </c>
      <c r="B300" s="13" t="s">
        <v>699</v>
      </c>
      <c r="C300" s="13">
        <v>13435</v>
      </c>
      <c r="D300" s="13">
        <v>261</v>
      </c>
      <c r="E300" s="13">
        <v>13696</v>
      </c>
      <c r="F300" s="20">
        <f t="shared" si="29"/>
        <v>1.9056658878504673</v>
      </c>
      <c r="G300" s="29">
        <f t="shared" si="31"/>
        <v>0.020600828728328708</v>
      </c>
      <c r="H300" s="29">
        <f t="shared" si="32"/>
        <v>0.0028145769636904474</v>
      </c>
      <c r="I300" s="23"/>
      <c r="J300" s="111">
        <f>ABS(G300-H300)/100</f>
        <v>0.0001778625176463826</v>
      </c>
    </row>
    <row r="301" spans="1:10" ht="39">
      <c r="A301" s="16" t="s">
        <v>176</v>
      </c>
      <c r="B301" s="24" t="s">
        <v>700</v>
      </c>
      <c r="C301" s="25">
        <v>217637</v>
      </c>
      <c r="D301" s="25">
        <v>8673</v>
      </c>
      <c r="E301" s="25">
        <v>226310</v>
      </c>
      <c r="F301" s="20">
        <f t="shared" si="29"/>
        <v>3.832353850912465</v>
      </c>
      <c r="G301" s="29">
        <f t="shared" si="31"/>
        <v>0.33371809169685707</v>
      </c>
      <c r="H301" s="29">
        <f t="shared" si="32"/>
        <v>0.09352806898884004</v>
      </c>
      <c r="I301" s="23"/>
      <c r="J301" s="110"/>
    </row>
    <row r="302" spans="1:10" ht="39">
      <c r="A302" s="16" t="s">
        <v>177</v>
      </c>
      <c r="B302" s="13" t="s">
        <v>701</v>
      </c>
      <c r="C302" s="13">
        <v>98811</v>
      </c>
      <c r="D302" s="13">
        <v>3028</v>
      </c>
      <c r="E302" s="13">
        <v>101839</v>
      </c>
      <c r="F302" s="20">
        <f t="shared" si="29"/>
        <v>2.973320633549033</v>
      </c>
      <c r="G302" s="29">
        <f t="shared" si="31"/>
        <v>0.15151384350389935</v>
      </c>
      <c r="H302" s="29">
        <f t="shared" si="32"/>
        <v>0.03265340630672289</v>
      </c>
      <c r="I302" s="23"/>
      <c r="J302" s="111">
        <f>ABS(G302-H302)/100</f>
        <v>0.0011886043719717646</v>
      </c>
    </row>
    <row r="303" spans="1:10" ht="39">
      <c r="A303" s="16" t="s">
        <v>178</v>
      </c>
      <c r="B303" s="13" t="s">
        <v>702</v>
      </c>
      <c r="C303" s="13">
        <v>28194</v>
      </c>
      <c r="D303" s="13">
        <v>606</v>
      </c>
      <c r="E303" s="13">
        <v>28800</v>
      </c>
      <c r="F303" s="20">
        <f t="shared" si="29"/>
        <v>2.1041666666666665</v>
      </c>
      <c r="G303" s="29">
        <f t="shared" si="31"/>
        <v>0.04323183961045773</v>
      </c>
      <c r="H303" s="29">
        <f t="shared" si="32"/>
        <v>0.00653499478925828</v>
      </c>
      <c r="I303" s="23"/>
      <c r="J303" s="111">
        <f>ABS(G303-H303)/100</f>
        <v>0.0003669684482119945</v>
      </c>
    </row>
    <row r="304" spans="1:10" ht="39">
      <c r="A304" s="16" t="s">
        <v>179</v>
      </c>
      <c r="B304" s="13" t="s">
        <v>703</v>
      </c>
      <c r="C304" s="13">
        <v>90632</v>
      </c>
      <c r="D304" s="13">
        <v>5039</v>
      </c>
      <c r="E304" s="13">
        <v>95671</v>
      </c>
      <c r="F304" s="20">
        <f t="shared" si="29"/>
        <v>5.267008811447565</v>
      </c>
      <c r="G304" s="29">
        <f t="shared" si="31"/>
        <v>0.13897240858249998</v>
      </c>
      <c r="H304" s="29">
        <f t="shared" si="32"/>
        <v>0.05433966789285887</v>
      </c>
      <c r="I304" s="23"/>
      <c r="J304" s="111">
        <f>ABS(G304-H304)/100</f>
        <v>0.0008463274068964111</v>
      </c>
    </row>
    <row r="305" spans="1:10" ht="39">
      <c r="A305" s="16" t="s">
        <v>180</v>
      </c>
      <c r="B305" s="24" t="s">
        <v>704</v>
      </c>
      <c r="C305" s="25">
        <v>26957</v>
      </c>
      <c r="D305" s="25">
        <v>1173</v>
      </c>
      <c r="E305" s="25">
        <v>28130</v>
      </c>
      <c r="F305" s="20">
        <f t="shared" si="29"/>
        <v>4.169925346605048</v>
      </c>
      <c r="G305" s="29">
        <f t="shared" si="31"/>
        <v>0.04133506066464882</v>
      </c>
      <c r="H305" s="29">
        <f t="shared" si="32"/>
        <v>0.01264942060693063</v>
      </c>
      <c r="I305" s="23"/>
      <c r="J305" s="110"/>
    </row>
    <row r="306" spans="1:10" ht="26.25">
      <c r="A306" s="16" t="s">
        <v>181</v>
      </c>
      <c r="B306" s="13" t="s">
        <v>705</v>
      </c>
      <c r="C306" s="13">
        <v>26957</v>
      </c>
      <c r="D306" s="13">
        <v>1173</v>
      </c>
      <c r="E306" s="13">
        <v>28130</v>
      </c>
      <c r="F306" s="20">
        <f t="shared" si="29"/>
        <v>4.169925346605048</v>
      </c>
      <c r="G306" s="29">
        <f t="shared" si="31"/>
        <v>0.04133506066464882</v>
      </c>
      <c r="H306" s="29">
        <f t="shared" si="32"/>
        <v>0.01264942060693063</v>
      </c>
      <c r="I306" s="23"/>
      <c r="J306" s="111">
        <f>ABS(G306-H306)/100</f>
        <v>0.0002868564005771819</v>
      </c>
    </row>
    <row r="307" spans="1:10" ht="26.25">
      <c r="A307" s="42" t="s">
        <v>182</v>
      </c>
      <c r="B307" s="14" t="s">
        <v>706</v>
      </c>
      <c r="C307" s="15">
        <v>6858075</v>
      </c>
      <c r="D307" s="15">
        <v>471791</v>
      </c>
      <c r="E307" s="15">
        <v>7329866</v>
      </c>
      <c r="F307" s="43">
        <f t="shared" si="29"/>
        <v>6.436556957521461</v>
      </c>
      <c r="G307" s="44">
        <f t="shared" si="31"/>
        <v>10.515967880984958</v>
      </c>
      <c r="H307" s="44">
        <f t="shared" si="32"/>
        <v>5.0877091198332565</v>
      </c>
      <c r="I307" s="116"/>
      <c r="J307" s="118"/>
    </row>
    <row r="308" spans="1:10" ht="26.25">
      <c r="A308" s="34" t="s">
        <v>183</v>
      </c>
      <c r="B308" s="24" t="s">
        <v>707</v>
      </c>
      <c r="C308" s="25">
        <v>721282</v>
      </c>
      <c r="D308" s="25">
        <v>43898</v>
      </c>
      <c r="E308" s="25">
        <v>765180</v>
      </c>
      <c r="F308" s="35">
        <f t="shared" si="29"/>
        <v>5.736950782822343</v>
      </c>
      <c r="G308" s="36">
        <f t="shared" si="31"/>
        <v>1.1059923294995448</v>
      </c>
      <c r="H308" s="36">
        <f t="shared" si="32"/>
        <v>0.47338812088920784</v>
      </c>
      <c r="I308" s="112"/>
      <c r="J308" s="113"/>
    </row>
    <row r="309" spans="1:10" ht="39">
      <c r="A309" s="16" t="s">
        <v>184</v>
      </c>
      <c r="B309" s="13" t="s">
        <v>708</v>
      </c>
      <c r="C309" s="13">
        <v>227910</v>
      </c>
      <c r="D309" s="13">
        <v>11549</v>
      </c>
      <c r="E309" s="13">
        <v>239459</v>
      </c>
      <c r="F309" s="20">
        <f t="shared" si="29"/>
        <v>4.822955077904776</v>
      </c>
      <c r="G309" s="29">
        <f t="shared" si="31"/>
        <v>0.3494704038312911</v>
      </c>
      <c r="H309" s="29">
        <f t="shared" si="32"/>
        <v>0.12454233468835622</v>
      </c>
      <c r="I309" s="23"/>
      <c r="J309" s="111">
        <f>ABS(G309-H309)/100</f>
        <v>0.0022492806914293484</v>
      </c>
    </row>
    <row r="310" spans="1:10" ht="26.25">
      <c r="A310" s="16" t="s">
        <v>185</v>
      </c>
      <c r="B310" s="13" t="s">
        <v>709</v>
      </c>
      <c r="C310" s="13">
        <v>257344</v>
      </c>
      <c r="D310" s="13">
        <v>7031</v>
      </c>
      <c r="E310" s="13">
        <v>264375</v>
      </c>
      <c r="F310" s="20">
        <f t="shared" si="29"/>
        <v>2.6594799054373524</v>
      </c>
      <c r="G310" s="29">
        <f t="shared" si="31"/>
        <v>0.39460362249817804</v>
      </c>
      <c r="H310" s="29">
        <f t="shared" si="32"/>
        <v>0.07582103690309401</v>
      </c>
      <c r="I310" s="23"/>
      <c r="J310" s="111">
        <f>ABS(G310-H310)/100</f>
        <v>0.0031878258559508406</v>
      </c>
    </row>
    <row r="311" spans="1:10" ht="12.75">
      <c r="A311" s="16" t="s">
        <v>186</v>
      </c>
      <c r="B311" s="13" t="s">
        <v>710</v>
      </c>
      <c r="C311" s="13">
        <v>206999</v>
      </c>
      <c r="D311" s="13">
        <v>24357</v>
      </c>
      <c r="E311" s="13">
        <v>231356</v>
      </c>
      <c r="F311" s="20">
        <f t="shared" si="29"/>
        <v>10.527930980826087</v>
      </c>
      <c r="G311" s="29">
        <f t="shared" si="31"/>
        <v>0.31740609943694187</v>
      </c>
      <c r="H311" s="29">
        <f t="shared" si="32"/>
        <v>0.26266149848508896</v>
      </c>
      <c r="I311" s="23"/>
      <c r="J311" s="111">
        <f>ABS(G311-H311)/100</f>
        <v>0.000547446009518529</v>
      </c>
    </row>
    <row r="312" spans="1:10" ht="26.25">
      <c r="A312" s="16" t="s">
        <v>187</v>
      </c>
      <c r="B312" s="13" t="s">
        <v>711</v>
      </c>
      <c r="C312" s="13">
        <v>29029</v>
      </c>
      <c r="D312" s="13">
        <v>961</v>
      </c>
      <c r="E312" s="13">
        <v>29990</v>
      </c>
      <c r="F312" s="20">
        <f t="shared" si="29"/>
        <v>3.204401467155719</v>
      </c>
      <c r="G312" s="29">
        <f t="shared" si="31"/>
        <v>0.0445122037331339</v>
      </c>
      <c r="H312" s="29">
        <f t="shared" si="32"/>
        <v>0.010363250812668659</v>
      </c>
      <c r="I312" s="23"/>
      <c r="J312" s="111">
        <f>ABS(G312-H312)/100</f>
        <v>0.0003414895292046524</v>
      </c>
    </row>
    <row r="313" spans="1:10" ht="12.75">
      <c r="A313" s="34" t="s">
        <v>188</v>
      </c>
      <c r="B313" s="24" t="s">
        <v>712</v>
      </c>
      <c r="C313" s="25">
        <v>332354</v>
      </c>
      <c r="D313" s="25">
        <v>4446</v>
      </c>
      <c r="E313" s="25">
        <v>336800</v>
      </c>
      <c r="F313" s="35">
        <f t="shared" si="29"/>
        <v>1.3200712589073633</v>
      </c>
      <c r="G313" s="36">
        <f t="shared" si="31"/>
        <v>0.5096217217100826</v>
      </c>
      <c r="H313" s="36">
        <f t="shared" si="32"/>
        <v>0.047944862760795896</v>
      </c>
      <c r="I313" s="112"/>
      <c r="J313" s="113"/>
    </row>
    <row r="314" spans="1:10" ht="12.75">
      <c r="A314" s="16" t="s">
        <v>189</v>
      </c>
      <c r="B314" s="13" t="s">
        <v>713</v>
      </c>
      <c r="C314" s="13">
        <v>332354</v>
      </c>
      <c r="D314" s="13">
        <v>4446</v>
      </c>
      <c r="E314" s="13">
        <v>336800</v>
      </c>
      <c r="F314" s="20">
        <f t="shared" si="29"/>
        <v>1.3200712589073633</v>
      </c>
      <c r="G314" s="29">
        <f t="shared" si="31"/>
        <v>0.5096217217100826</v>
      </c>
      <c r="H314" s="29">
        <f t="shared" si="32"/>
        <v>0.047944862760795896</v>
      </c>
      <c r="I314" s="23"/>
      <c r="J314" s="111">
        <f>ABS(G314-H314)/100</f>
        <v>0.004616768589492867</v>
      </c>
    </row>
    <row r="315" spans="1:10" ht="39">
      <c r="A315" s="34" t="s">
        <v>190</v>
      </c>
      <c r="B315" s="24" t="s">
        <v>714</v>
      </c>
      <c r="C315" s="25">
        <v>230835</v>
      </c>
      <c r="D315" s="25">
        <v>89398</v>
      </c>
      <c r="E315" s="25">
        <v>320233</v>
      </c>
      <c r="F315" s="35">
        <f t="shared" si="29"/>
        <v>27.916548263295788</v>
      </c>
      <c r="G315" s="36">
        <f t="shared" si="31"/>
        <v>0.35395551168617473</v>
      </c>
      <c r="H315" s="36">
        <f t="shared" si="32"/>
        <v>0.9640519210727916</v>
      </c>
      <c r="I315" s="112"/>
      <c r="J315" s="113"/>
    </row>
    <row r="316" spans="1:10" ht="12.75">
      <c r="A316" s="16" t="s">
        <v>1114</v>
      </c>
      <c r="B316" s="13"/>
      <c r="C316" s="13">
        <v>106635</v>
      </c>
      <c r="D316" s="13">
        <v>39061</v>
      </c>
      <c r="E316" s="13">
        <v>145696</v>
      </c>
      <c r="F316" s="20">
        <f t="shared" si="29"/>
        <v>26.8099330112014</v>
      </c>
      <c r="G316" s="29">
        <f t="shared" si="31"/>
        <v>0.1635109320018855</v>
      </c>
      <c r="H316" s="29">
        <f t="shared" si="32"/>
        <v>0.4212267845927684</v>
      </c>
      <c r="I316" s="23"/>
      <c r="J316" s="111">
        <f>ABS(G316-H316)/100</f>
        <v>0.002577158525908829</v>
      </c>
    </row>
    <row r="317" spans="1:10" ht="12.75">
      <c r="A317" s="16" t="s">
        <v>1115</v>
      </c>
      <c r="B317" s="13"/>
      <c r="C317" s="13">
        <v>116453</v>
      </c>
      <c r="D317" s="13">
        <v>47831</v>
      </c>
      <c r="E317" s="13">
        <v>164284</v>
      </c>
      <c r="F317" s="20">
        <f t="shared" si="29"/>
        <v>29.114825546005697</v>
      </c>
      <c r="G317" s="29">
        <f t="shared" si="31"/>
        <v>0.17856556069222648</v>
      </c>
      <c r="H317" s="29">
        <f t="shared" si="32"/>
        <v>0.5158008841006813</v>
      </c>
      <c r="I317" s="23"/>
      <c r="J317" s="111">
        <f>ABS(G317-H317)/100</f>
        <v>0.0033723532340845476</v>
      </c>
    </row>
    <row r="318" spans="1:10" ht="26.25">
      <c r="A318" s="16" t="s">
        <v>191</v>
      </c>
      <c r="B318" s="13" t="s">
        <v>715</v>
      </c>
      <c r="C318" s="13">
        <v>2415</v>
      </c>
      <c r="D318" s="13">
        <v>282</v>
      </c>
      <c r="E318" s="13">
        <v>2697</v>
      </c>
      <c r="F318" s="20">
        <f t="shared" si="29"/>
        <v>10.456062291434929</v>
      </c>
      <c r="G318" s="29">
        <f t="shared" si="31"/>
        <v>0.003703089049416734</v>
      </c>
      <c r="H318" s="29">
        <f t="shared" si="32"/>
        <v>0.0030410371791597937</v>
      </c>
      <c r="I318" s="23"/>
      <c r="J318" s="111">
        <f>ABS(G318-H318)/100</f>
        <v>6.620518702569402E-06</v>
      </c>
    </row>
    <row r="319" spans="1:10" ht="26.25">
      <c r="A319" s="16" t="s">
        <v>192</v>
      </c>
      <c r="B319" s="13" t="s">
        <v>716</v>
      </c>
      <c r="C319" s="13">
        <v>3199</v>
      </c>
      <c r="D319" s="13">
        <v>1780</v>
      </c>
      <c r="E319" s="13">
        <v>4979</v>
      </c>
      <c r="F319" s="20">
        <f t="shared" si="29"/>
        <v>35.75015063265716</v>
      </c>
      <c r="G319" s="29">
        <f t="shared" si="31"/>
        <v>0.004905251291546225</v>
      </c>
      <c r="H319" s="29">
        <f t="shared" si="32"/>
        <v>0.019195199215973166</v>
      </c>
      <c r="I319" s="23"/>
      <c r="J319" s="111">
        <f>ABS(G319-H319)/100</f>
        <v>0.00014289947924426942</v>
      </c>
    </row>
    <row r="320" spans="1:10" ht="39">
      <c r="A320" s="16" t="s">
        <v>193</v>
      </c>
      <c r="B320" s="13" t="s">
        <v>717</v>
      </c>
      <c r="C320" s="13">
        <v>2133</v>
      </c>
      <c r="D320" s="13">
        <v>444</v>
      </c>
      <c r="E320" s="13">
        <v>2577</v>
      </c>
      <c r="F320" s="20">
        <f t="shared" si="29"/>
        <v>17.229336437718278</v>
      </c>
      <c r="G320" s="29">
        <f t="shared" si="31"/>
        <v>0.003270678651099749</v>
      </c>
      <c r="H320" s="29">
        <f t="shared" si="32"/>
        <v>0.004788015984209037</v>
      </c>
      <c r="I320" s="23"/>
      <c r="J320" s="111">
        <f>ABS(G320-H320)/100</f>
        <v>1.5173373331092877E-05</v>
      </c>
    </row>
    <row r="321" spans="1:10" ht="26.25">
      <c r="A321" s="34" t="s">
        <v>194</v>
      </c>
      <c r="B321" s="24" t="s">
        <v>718</v>
      </c>
      <c r="C321" s="25">
        <v>757158</v>
      </c>
      <c r="D321" s="25">
        <v>55511</v>
      </c>
      <c r="E321" s="25">
        <v>812669</v>
      </c>
      <c r="F321" s="35">
        <f t="shared" si="29"/>
        <v>6.830702290846581</v>
      </c>
      <c r="G321" s="36">
        <f t="shared" si="31"/>
        <v>1.1610035190386236</v>
      </c>
      <c r="H321" s="36">
        <f t="shared" si="32"/>
        <v>0.5986206200437564</v>
      </c>
      <c r="I321" s="112"/>
      <c r="J321" s="113"/>
    </row>
    <row r="322" spans="1:10" ht="26.25">
      <c r="A322" s="16" t="s">
        <v>195</v>
      </c>
      <c r="B322" s="13" t="s">
        <v>730</v>
      </c>
      <c r="C322" s="13">
        <v>577551</v>
      </c>
      <c r="D322" s="13">
        <v>49298</v>
      </c>
      <c r="E322" s="13">
        <v>626849</v>
      </c>
      <c r="F322" s="20">
        <f t="shared" si="29"/>
        <v>7.864413917865387</v>
      </c>
      <c r="G322" s="29">
        <f t="shared" si="31"/>
        <v>0.8855994963062875</v>
      </c>
      <c r="H322" s="29">
        <f t="shared" si="32"/>
        <v>0.5316207477241827</v>
      </c>
      <c r="I322" s="23"/>
      <c r="J322" s="111">
        <f>ABS(G322-H322)/100</f>
        <v>0.0035397874858210487</v>
      </c>
    </row>
    <row r="323" spans="1:10" ht="12.75">
      <c r="A323" s="16" t="s">
        <v>196</v>
      </c>
      <c r="B323" s="13" t="s">
        <v>731</v>
      </c>
      <c r="C323" s="13">
        <v>164438</v>
      </c>
      <c r="D323" s="13">
        <v>5746</v>
      </c>
      <c r="E323" s="13">
        <v>170184</v>
      </c>
      <c r="F323" s="20">
        <f t="shared" si="29"/>
        <v>3.3763456024068064</v>
      </c>
      <c r="G323" s="29">
        <f t="shared" si="31"/>
        <v>0.25214433006541986</v>
      </c>
      <c r="H323" s="29">
        <f t="shared" si="32"/>
        <v>0.06196382848032686</v>
      </c>
      <c r="I323" s="23"/>
      <c r="J323" s="111">
        <f>ABS(G323-H323)/100</f>
        <v>0.00190180501585093</v>
      </c>
    </row>
    <row r="324" spans="1:10" ht="26.25">
      <c r="A324" s="16" t="s">
        <v>197</v>
      </c>
      <c r="B324" s="13" t="s">
        <v>732</v>
      </c>
      <c r="C324" s="13">
        <v>15169</v>
      </c>
      <c r="D324" s="13">
        <v>467</v>
      </c>
      <c r="E324" s="13">
        <v>15636</v>
      </c>
      <c r="F324" s="20">
        <f t="shared" si="29"/>
        <v>2.9866973650550013</v>
      </c>
      <c r="G324" s="29">
        <f t="shared" si="31"/>
        <v>0.023259692666916125</v>
      </c>
      <c r="H324" s="29">
        <f t="shared" si="32"/>
        <v>0.005036043839246893</v>
      </c>
      <c r="I324" s="23"/>
      <c r="J324" s="111">
        <f>ABS(G324-H324)/100</f>
        <v>0.00018223648827669233</v>
      </c>
    </row>
    <row r="325" spans="1:10" ht="26.25">
      <c r="A325" s="34" t="s">
        <v>198</v>
      </c>
      <c r="B325" s="24" t="s">
        <v>733</v>
      </c>
      <c r="C325" s="25">
        <v>15476</v>
      </c>
      <c r="D325" s="25">
        <v>1514</v>
      </c>
      <c r="E325" s="25">
        <v>16990</v>
      </c>
      <c r="F325" s="35">
        <f t="shared" si="29"/>
        <v>8.911124190700411</v>
      </c>
      <c r="G325" s="36">
        <f t="shared" si="31"/>
        <v>0.023730437320403055</v>
      </c>
      <c r="H325" s="36">
        <f t="shared" si="32"/>
        <v>0.016326703153361447</v>
      </c>
      <c r="I325" s="112"/>
      <c r="J325" s="113"/>
    </row>
    <row r="326" spans="1:10" ht="26.25">
      <c r="A326" s="16" t="s">
        <v>199</v>
      </c>
      <c r="B326" s="13" t="s">
        <v>719</v>
      </c>
      <c r="C326" s="13">
        <v>6684</v>
      </c>
      <c r="D326" s="13">
        <v>749</v>
      </c>
      <c r="E326" s="13">
        <v>7433</v>
      </c>
      <c r="F326" s="20">
        <f t="shared" si="29"/>
        <v>10.076685053141397</v>
      </c>
      <c r="G326" s="29">
        <f t="shared" si="31"/>
        <v>0.010249046462236625</v>
      </c>
      <c r="H326" s="29">
        <f t="shared" si="32"/>
        <v>0.008077081018406686</v>
      </c>
      <c r="I326" s="23"/>
      <c r="J326" s="111">
        <f>ABS(G326-H326)/100</f>
        <v>2.1719654438299396E-05</v>
      </c>
    </row>
    <row r="327" spans="1:10" ht="26.25">
      <c r="A327" s="16" t="s">
        <v>200</v>
      </c>
      <c r="B327" s="13" t="s">
        <v>720</v>
      </c>
      <c r="C327" s="13">
        <v>2635</v>
      </c>
      <c r="D327" s="13">
        <v>427</v>
      </c>
      <c r="E327" s="13">
        <v>3062</v>
      </c>
      <c r="F327" s="20">
        <f t="shared" si="29"/>
        <v>13.945133899412149</v>
      </c>
      <c r="G327" s="29">
        <f t="shared" si="31"/>
        <v>0.004040430494912255</v>
      </c>
      <c r="H327" s="29">
        <f t="shared" si="32"/>
        <v>0.00460469104787671</v>
      </c>
      <c r="I327" s="23"/>
      <c r="J327" s="111">
        <f>ABS(G327-H327)/100</f>
        <v>5.642605529644551E-06</v>
      </c>
    </row>
    <row r="328" spans="1:10" ht="26.25">
      <c r="A328" s="16" t="s">
        <v>201</v>
      </c>
      <c r="B328" s="13" t="s">
        <v>721</v>
      </c>
      <c r="C328" s="13">
        <v>6157</v>
      </c>
      <c r="D328" s="13">
        <v>338</v>
      </c>
      <c r="E328" s="13">
        <v>6495</v>
      </c>
      <c r="F328" s="20">
        <f t="shared" si="29"/>
        <v>5.204003079291763</v>
      </c>
      <c r="G328" s="29">
        <f t="shared" si="31"/>
        <v>0.009440960363254175</v>
      </c>
      <c r="H328" s="29">
        <f t="shared" si="32"/>
        <v>0.003644931087078051</v>
      </c>
      <c r="I328" s="23"/>
      <c r="J328" s="111">
        <f>ABS(G328-H328)/100</f>
        <v>5.796029276176124E-05</v>
      </c>
    </row>
    <row r="329" spans="1:10" ht="26.25">
      <c r="A329" s="39" t="s">
        <v>202</v>
      </c>
      <c r="B329" s="40" t="s">
        <v>722</v>
      </c>
      <c r="C329" s="41">
        <v>3981120</v>
      </c>
      <c r="D329" s="41">
        <v>242019</v>
      </c>
      <c r="E329" s="41">
        <v>4223139</v>
      </c>
      <c r="F329" s="37">
        <f aca="true" t="shared" si="33" ref="F329:F392">D329/E329*100</f>
        <v>5.730784613056781</v>
      </c>
      <c r="G329" s="38">
        <f t="shared" si="31"/>
        <v>6.104530797686936</v>
      </c>
      <c r="H329" s="38">
        <f t="shared" si="32"/>
        <v>2.609889280365511</v>
      </c>
      <c r="I329" s="114"/>
      <c r="J329" s="115"/>
    </row>
    <row r="330" spans="1:10" ht="12.75">
      <c r="A330" s="16" t="s">
        <v>203</v>
      </c>
      <c r="B330" s="13" t="s">
        <v>723</v>
      </c>
      <c r="C330" s="13">
        <v>2355393</v>
      </c>
      <c r="D330" s="13">
        <v>190256</v>
      </c>
      <c r="E330" s="13">
        <v>2545649</v>
      </c>
      <c r="F330" s="20">
        <f t="shared" si="33"/>
        <v>7.473771914352685</v>
      </c>
      <c r="G330" s="29">
        <f aca="true" t="shared" si="34" ref="G330:G393">C330/C$701*100</f>
        <v>3.6116894515001365</v>
      </c>
      <c r="H330" s="29">
        <f aca="true" t="shared" si="35" ref="H330:H393">D330/D$701*100</f>
        <v>2.051686416873141</v>
      </c>
      <c r="I330" s="23"/>
      <c r="J330" s="111">
        <f aca="true" t="shared" si="36" ref="J330:J339">ABS(G330-H330)/100</f>
        <v>0.015600030346269955</v>
      </c>
    </row>
    <row r="331" spans="1:10" ht="26.25">
      <c r="A331" s="16" t="s">
        <v>204</v>
      </c>
      <c r="B331" s="13" t="s">
        <v>724</v>
      </c>
      <c r="C331" s="13">
        <v>134344</v>
      </c>
      <c r="D331" s="13">
        <v>2033</v>
      </c>
      <c r="E331" s="13">
        <v>136377</v>
      </c>
      <c r="F331" s="20">
        <f t="shared" si="33"/>
        <v>1.4907205760502136</v>
      </c>
      <c r="G331" s="29">
        <f t="shared" si="34"/>
        <v>0.20599908706204628</v>
      </c>
      <c r="H331" s="29">
        <f t="shared" si="35"/>
        <v>0.021923505621389575</v>
      </c>
      <c r="I331" s="23"/>
      <c r="J331" s="111">
        <f t="shared" si="36"/>
        <v>0.0018407558144065673</v>
      </c>
    </row>
    <row r="332" spans="1:10" ht="12.75">
      <c r="A332" s="16" t="s">
        <v>205</v>
      </c>
      <c r="B332" s="13" t="s">
        <v>725</v>
      </c>
      <c r="C332" s="13">
        <v>3765</v>
      </c>
      <c r="D332" s="13">
        <v>2830</v>
      </c>
      <c r="E332" s="13">
        <v>6595</v>
      </c>
      <c r="F332" s="26">
        <f t="shared" si="33"/>
        <v>42.91129643669447</v>
      </c>
      <c r="G332" s="29">
        <f t="shared" si="34"/>
        <v>0.0057731388285937905</v>
      </c>
      <c r="H332" s="29">
        <f t="shared" si="35"/>
        <v>0.030518209989440485</v>
      </c>
      <c r="I332" s="23"/>
      <c r="J332" s="111">
        <f t="shared" si="36"/>
        <v>0.00024745071160846695</v>
      </c>
    </row>
    <row r="333" spans="1:10" ht="12.75">
      <c r="A333" s="16" t="s">
        <v>206</v>
      </c>
      <c r="B333" s="13" t="s">
        <v>726</v>
      </c>
      <c r="C333" s="13">
        <v>7279</v>
      </c>
      <c r="D333" s="13">
        <v>1284</v>
      </c>
      <c r="E333" s="13">
        <v>8563</v>
      </c>
      <c r="F333" s="20">
        <f t="shared" si="33"/>
        <v>14.994744832418544</v>
      </c>
      <c r="G333" s="29">
        <f t="shared" si="34"/>
        <v>0.011161401735281328</v>
      </c>
      <c r="H333" s="29">
        <f t="shared" si="35"/>
        <v>0.013846424602982889</v>
      </c>
      <c r="I333" s="23"/>
      <c r="J333" s="111">
        <f t="shared" si="36"/>
        <v>2.6850228677015602E-05</v>
      </c>
    </row>
    <row r="334" spans="1:10" ht="12.75">
      <c r="A334" s="16" t="s">
        <v>208</v>
      </c>
      <c r="B334" s="13" t="s">
        <v>727</v>
      </c>
      <c r="C334" s="13">
        <v>35661</v>
      </c>
      <c r="D334" s="13">
        <v>277</v>
      </c>
      <c r="E334" s="13">
        <v>35938</v>
      </c>
      <c r="F334" s="20">
        <f t="shared" si="33"/>
        <v>0.7707718849129056</v>
      </c>
      <c r="G334" s="29">
        <f t="shared" si="34"/>
        <v>0.054681514944617045</v>
      </c>
      <c r="H334" s="29">
        <f t="shared" si="35"/>
        <v>0.0029871180802385207</v>
      </c>
      <c r="I334" s="23"/>
      <c r="J334" s="111">
        <f t="shared" si="36"/>
        <v>0.0005169439686437853</v>
      </c>
    </row>
    <row r="335" spans="1:10" ht="12.75">
      <c r="A335" s="16" t="s">
        <v>207</v>
      </c>
      <c r="B335" s="13" t="s">
        <v>728</v>
      </c>
      <c r="C335" s="13">
        <v>790</v>
      </c>
      <c r="D335" s="13">
        <v>85</v>
      </c>
      <c r="E335" s="13">
        <v>875</v>
      </c>
      <c r="F335" s="20">
        <f t="shared" si="33"/>
        <v>9.714285714285714</v>
      </c>
      <c r="G335" s="29">
        <f t="shared" si="34"/>
        <v>0.0012113624633702774</v>
      </c>
      <c r="H335" s="29">
        <f t="shared" si="35"/>
        <v>0.00091662468166164</v>
      </c>
      <c r="I335" s="23"/>
      <c r="J335" s="111">
        <f t="shared" si="36"/>
        <v>2.947377817086374E-06</v>
      </c>
    </row>
    <row r="336" spans="1:10" ht="12.75">
      <c r="A336" s="16" t="s">
        <v>209</v>
      </c>
      <c r="B336" s="13" t="s">
        <v>729</v>
      </c>
      <c r="C336" s="13">
        <v>36739</v>
      </c>
      <c r="D336" s="13">
        <v>734</v>
      </c>
      <c r="E336" s="13">
        <v>37473</v>
      </c>
      <c r="F336" s="20">
        <f t="shared" si="33"/>
        <v>1.9587436287460305</v>
      </c>
      <c r="G336" s="29">
        <f t="shared" si="34"/>
        <v>0.05633448802754509</v>
      </c>
      <c r="H336" s="29">
        <f t="shared" si="35"/>
        <v>0.007915323721642867</v>
      </c>
      <c r="I336" s="23"/>
      <c r="J336" s="111">
        <f t="shared" si="36"/>
        <v>0.0004841916430590223</v>
      </c>
    </row>
    <row r="337" spans="1:10" ht="26.25">
      <c r="A337" s="16" t="s">
        <v>210</v>
      </c>
      <c r="B337" s="13" t="s">
        <v>1071</v>
      </c>
      <c r="C337" s="13">
        <v>48748</v>
      </c>
      <c r="D337" s="13">
        <v>657</v>
      </c>
      <c r="E337" s="13">
        <v>49405</v>
      </c>
      <c r="F337" s="20">
        <f t="shared" si="33"/>
        <v>1.3298249165064264</v>
      </c>
      <c r="G337" s="29">
        <f t="shared" si="34"/>
        <v>0.0747487308409801</v>
      </c>
      <c r="H337" s="29">
        <f t="shared" si="35"/>
        <v>0.007084969598255265</v>
      </c>
      <c r="I337" s="23"/>
      <c r="J337" s="111">
        <f t="shared" si="36"/>
        <v>0.0006766376124272485</v>
      </c>
    </row>
    <row r="338" spans="1:10" ht="26.25">
      <c r="A338" s="16" t="s">
        <v>211</v>
      </c>
      <c r="B338" s="13" t="s">
        <v>1072</v>
      </c>
      <c r="C338" s="13">
        <v>1273049</v>
      </c>
      <c r="D338" s="13">
        <v>41309</v>
      </c>
      <c r="E338" s="13">
        <v>1314358</v>
      </c>
      <c r="F338" s="20">
        <f t="shared" si="33"/>
        <v>3.142903227279022</v>
      </c>
      <c r="G338" s="29">
        <f t="shared" si="34"/>
        <v>1.9520554083937576</v>
      </c>
      <c r="H338" s="29">
        <f t="shared" si="35"/>
        <v>0.44546881146777273</v>
      </c>
      <c r="I338" s="23"/>
      <c r="J338" s="111">
        <f t="shared" si="36"/>
        <v>0.015065865969259849</v>
      </c>
    </row>
    <row r="339" spans="1:10" ht="39">
      <c r="A339" s="16" t="s">
        <v>212</v>
      </c>
      <c r="B339" s="13" t="s">
        <v>734</v>
      </c>
      <c r="C339" s="13">
        <v>85352</v>
      </c>
      <c r="D339" s="13">
        <v>2554</v>
      </c>
      <c r="E339" s="13">
        <v>87906</v>
      </c>
      <c r="F339" s="20">
        <f t="shared" si="33"/>
        <v>2.905376197301663</v>
      </c>
      <c r="G339" s="29">
        <f t="shared" si="34"/>
        <v>0.1308762138906075</v>
      </c>
      <c r="H339" s="29">
        <f t="shared" si="35"/>
        <v>0.027541875728986216</v>
      </c>
      <c r="I339" s="23"/>
      <c r="J339" s="111">
        <f t="shared" si="36"/>
        <v>0.0010333433816162127</v>
      </c>
    </row>
    <row r="340" spans="1:10" ht="39">
      <c r="A340" s="34" t="s">
        <v>213</v>
      </c>
      <c r="B340" s="24" t="s">
        <v>735</v>
      </c>
      <c r="C340" s="25">
        <v>195105</v>
      </c>
      <c r="D340" s="25">
        <v>6149</v>
      </c>
      <c r="E340" s="25">
        <v>201254</v>
      </c>
      <c r="F340" s="35">
        <f t="shared" si="33"/>
        <v>3.055342999393801</v>
      </c>
      <c r="G340" s="36">
        <f t="shared" si="34"/>
        <v>0.2991681941972886</v>
      </c>
      <c r="H340" s="36">
        <f t="shared" si="35"/>
        <v>0.06630970785338146</v>
      </c>
      <c r="I340" s="112"/>
      <c r="J340" s="113"/>
    </row>
    <row r="341" spans="1:10" ht="26.25">
      <c r="A341" s="16" t="s">
        <v>214</v>
      </c>
      <c r="B341" s="13" t="s">
        <v>736</v>
      </c>
      <c r="C341" s="13">
        <v>37413</v>
      </c>
      <c r="D341" s="13">
        <v>215</v>
      </c>
      <c r="E341" s="13">
        <v>37628</v>
      </c>
      <c r="F341" s="20">
        <f t="shared" si="33"/>
        <v>0.5713830126501541</v>
      </c>
      <c r="G341" s="29">
        <f t="shared" si="34"/>
        <v>0.05736797954692682</v>
      </c>
      <c r="H341" s="29">
        <f t="shared" si="35"/>
        <v>0.0023185212536147365</v>
      </c>
      <c r="I341" s="23"/>
      <c r="J341" s="111">
        <f>ABS(G341-H341)/100</f>
        <v>0.0005504945829331208</v>
      </c>
    </row>
    <row r="342" spans="1:10" ht="26.25">
      <c r="A342" s="16" t="s">
        <v>215</v>
      </c>
      <c r="B342" s="13" t="s">
        <v>737</v>
      </c>
      <c r="C342" s="13">
        <v>95065</v>
      </c>
      <c r="D342" s="13">
        <v>4991</v>
      </c>
      <c r="E342" s="13">
        <v>100056</v>
      </c>
      <c r="F342" s="20">
        <f t="shared" si="33"/>
        <v>4.988206604301591</v>
      </c>
      <c r="G342" s="29">
        <f t="shared" si="34"/>
        <v>0.1457698387092347</v>
      </c>
      <c r="H342" s="29">
        <f t="shared" si="35"/>
        <v>0.05382204454321465</v>
      </c>
      <c r="I342" s="23"/>
      <c r="J342" s="111">
        <f>ABS(G342-H342)/100</f>
        <v>0.0009194779416602006</v>
      </c>
    </row>
    <row r="343" spans="1:10" ht="26.25">
      <c r="A343" s="16" t="s">
        <v>216</v>
      </c>
      <c r="B343" s="13" t="s">
        <v>738</v>
      </c>
      <c r="C343" s="13">
        <v>62627</v>
      </c>
      <c r="D343" s="13">
        <v>943</v>
      </c>
      <c r="E343" s="13">
        <v>63570</v>
      </c>
      <c r="F343" s="20">
        <f t="shared" si="33"/>
        <v>1.4834041214409313</v>
      </c>
      <c r="G343" s="29">
        <f t="shared" si="34"/>
        <v>0.09603037594112704</v>
      </c>
      <c r="H343" s="29">
        <f t="shared" si="35"/>
        <v>0.010169142056552076</v>
      </c>
      <c r="I343" s="23"/>
      <c r="J343" s="111">
        <f>ABS(G343-H343)/100</f>
        <v>0.0008586123388457497</v>
      </c>
    </row>
    <row r="344" spans="1:10" ht="26.25">
      <c r="A344" s="16" t="s">
        <v>217</v>
      </c>
      <c r="B344" s="24" t="s">
        <v>739</v>
      </c>
      <c r="C344" s="25">
        <v>269811</v>
      </c>
      <c r="D344" s="25">
        <v>1109</v>
      </c>
      <c r="E344" s="25">
        <v>270920</v>
      </c>
      <c r="F344" s="20">
        <f t="shared" si="33"/>
        <v>0.409345932378562</v>
      </c>
      <c r="G344" s="29">
        <f t="shared" si="34"/>
        <v>0.4137201488663265</v>
      </c>
      <c r="H344" s="29">
        <f t="shared" si="35"/>
        <v>0.011959256140738337</v>
      </c>
      <c r="I344" s="23"/>
      <c r="J344" s="110"/>
    </row>
    <row r="345" spans="1:10" ht="12.75">
      <c r="A345" s="16" t="s">
        <v>218</v>
      </c>
      <c r="B345" s="13" t="s">
        <v>1073</v>
      </c>
      <c r="C345" s="13">
        <v>24031</v>
      </c>
      <c r="D345" s="13">
        <v>90</v>
      </c>
      <c r="E345" s="13">
        <v>24121</v>
      </c>
      <c r="F345" s="20">
        <f t="shared" si="33"/>
        <v>0.37311885908544423</v>
      </c>
      <c r="G345" s="29">
        <f t="shared" si="34"/>
        <v>0.036848419439558404</v>
      </c>
      <c r="H345" s="29">
        <f t="shared" si="35"/>
        <v>0.0009705437805829129</v>
      </c>
      <c r="I345" s="23"/>
      <c r="J345" s="111">
        <f>ABS(G345-H345)/100</f>
        <v>0.0003587787565897549</v>
      </c>
    </row>
    <row r="346" spans="1:10" ht="12.75">
      <c r="A346" s="16" t="s">
        <v>219</v>
      </c>
      <c r="B346" s="13" t="s">
        <v>740</v>
      </c>
      <c r="C346" s="13">
        <v>237338</v>
      </c>
      <c r="D346" s="13">
        <v>910</v>
      </c>
      <c r="E346" s="13">
        <v>238248</v>
      </c>
      <c r="F346" s="20">
        <f t="shared" si="33"/>
        <v>0.381954937711964</v>
      </c>
      <c r="G346" s="29">
        <f t="shared" si="34"/>
        <v>0.3639270181409809</v>
      </c>
      <c r="H346" s="29">
        <f t="shared" si="35"/>
        <v>0.009813276003671675</v>
      </c>
      <c r="I346" s="23"/>
      <c r="J346" s="111">
        <f>ABS(G346-H346)/100</f>
        <v>0.0035411374213730924</v>
      </c>
    </row>
    <row r="347" spans="1:10" ht="26.25">
      <c r="A347" s="16" t="s">
        <v>220</v>
      </c>
      <c r="B347" s="13" t="s">
        <v>741</v>
      </c>
      <c r="C347" s="13">
        <v>8442</v>
      </c>
      <c r="D347" s="13">
        <v>109</v>
      </c>
      <c r="E347" s="13">
        <v>8551</v>
      </c>
      <c r="F347" s="20">
        <f t="shared" si="33"/>
        <v>1.2747047128990763</v>
      </c>
      <c r="G347" s="29">
        <f t="shared" si="34"/>
        <v>0.012944711285787194</v>
      </c>
      <c r="H347" s="29">
        <f t="shared" si="35"/>
        <v>0.00117543635648375</v>
      </c>
      <c r="I347" s="23"/>
      <c r="J347" s="111">
        <f>ABS(G347-H347)/100</f>
        <v>0.00011769274929303444</v>
      </c>
    </row>
    <row r="348" spans="1:10" ht="26.25">
      <c r="A348" s="34" t="s">
        <v>221</v>
      </c>
      <c r="B348" s="24" t="s">
        <v>742</v>
      </c>
      <c r="C348" s="25">
        <v>247089</v>
      </c>
      <c r="D348" s="25">
        <v>3367</v>
      </c>
      <c r="E348" s="25">
        <v>250456</v>
      </c>
      <c r="F348" s="35">
        <f t="shared" si="33"/>
        <v>1.3443479094132302</v>
      </c>
      <c r="G348" s="36">
        <f t="shared" si="34"/>
        <v>0.3788789110274664</v>
      </c>
      <c r="H348" s="36">
        <f t="shared" si="35"/>
        <v>0.0363091212135852</v>
      </c>
      <c r="I348" s="112"/>
      <c r="J348" s="113"/>
    </row>
    <row r="349" spans="1:10" ht="12.75">
      <c r="A349" s="16" t="s">
        <v>222</v>
      </c>
      <c r="B349" s="13" t="s">
        <v>743</v>
      </c>
      <c r="C349" s="13">
        <v>172044</v>
      </c>
      <c r="D349" s="13">
        <v>1401</v>
      </c>
      <c r="E349" s="13">
        <v>173445</v>
      </c>
      <c r="F349" s="20">
        <f t="shared" si="33"/>
        <v>0.8077488541036064</v>
      </c>
      <c r="G349" s="29">
        <f t="shared" si="34"/>
        <v>0.26380714385832404</v>
      </c>
      <c r="H349" s="29">
        <f t="shared" si="35"/>
        <v>0.015108131517740679</v>
      </c>
      <c r="I349" s="23"/>
      <c r="J349" s="111">
        <f>ABS(G349-H349)/100</f>
        <v>0.002486990123405834</v>
      </c>
    </row>
    <row r="350" spans="1:10" ht="12.75">
      <c r="A350" s="16" t="s">
        <v>223</v>
      </c>
      <c r="B350" s="13" t="s">
        <v>744</v>
      </c>
      <c r="C350" s="13">
        <v>26868</v>
      </c>
      <c r="D350" s="13">
        <v>368</v>
      </c>
      <c r="E350" s="13">
        <v>27236</v>
      </c>
      <c r="F350" s="20">
        <f t="shared" si="33"/>
        <v>1.3511528858863269</v>
      </c>
      <c r="G350" s="29">
        <f t="shared" si="34"/>
        <v>0.04119859071624382</v>
      </c>
      <c r="H350" s="29">
        <f t="shared" si="35"/>
        <v>0.003968445680605688</v>
      </c>
      <c r="I350" s="23"/>
      <c r="J350" s="111">
        <f>ABS(G350-H350)/100</f>
        <v>0.0003723014503563813</v>
      </c>
    </row>
    <row r="351" spans="1:10" ht="26.25">
      <c r="A351" s="16" t="s">
        <v>224</v>
      </c>
      <c r="B351" s="13" t="s">
        <v>745</v>
      </c>
      <c r="C351" s="13">
        <v>48177</v>
      </c>
      <c r="D351" s="13">
        <v>1598</v>
      </c>
      <c r="E351" s="13">
        <v>49775</v>
      </c>
      <c r="F351" s="20">
        <f t="shared" si="33"/>
        <v>3.210447011551984</v>
      </c>
      <c r="G351" s="29">
        <f t="shared" si="34"/>
        <v>0.07387317645289855</v>
      </c>
      <c r="H351" s="29">
        <f t="shared" si="35"/>
        <v>0.01723254401523883</v>
      </c>
      <c r="I351" s="23"/>
      <c r="J351" s="111">
        <f>ABS(G351-H351)/100</f>
        <v>0.0005664063243765973</v>
      </c>
    </row>
    <row r="352" spans="1:10" ht="26.25">
      <c r="A352" s="39" t="s">
        <v>225</v>
      </c>
      <c r="B352" s="40" t="s">
        <v>746</v>
      </c>
      <c r="C352" s="41">
        <v>107845</v>
      </c>
      <c r="D352" s="41">
        <v>24380</v>
      </c>
      <c r="E352" s="41">
        <v>132225</v>
      </c>
      <c r="F352" s="37">
        <f t="shared" si="33"/>
        <v>18.438268103611268</v>
      </c>
      <c r="G352" s="38">
        <f t="shared" si="34"/>
        <v>0.16536630995211085</v>
      </c>
      <c r="H352" s="38">
        <f t="shared" si="35"/>
        <v>0.2629095263401268</v>
      </c>
      <c r="I352" s="114"/>
      <c r="J352" s="115"/>
    </row>
    <row r="353" spans="1:10" ht="12.75">
      <c r="A353" s="16" t="s">
        <v>226</v>
      </c>
      <c r="B353" s="13" t="s">
        <v>747</v>
      </c>
      <c r="C353" s="13">
        <v>67642</v>
      </c>
      <c r="D353" s="13">
        <v>22294</v>
      </c>
      <c r="E353" s="13">
        <v>89936</v>
      </c>
      <c r="F353" s="26">
        <f t="shared" si="33"/>
        <v>24.788738658601673</v>
      </c>
      <c r="G353" s="29">
        <f t="shared" si="34"/>
        <v>0.1037202275282181</v>
      </c>
      <c r="H353" s="29">
        <f t="shared" si="35"/>
        <v>0.24041447827017176</v>
      </c>
      <c r="I353" s="23"/>
      <c r="J353" s="111">
        <f>ABS(G353-H353)/100</f>
        <v>0.0013669425074195366</v>
      </c>
    </row>
    <row r="354" spans="1:10" ht="12.75">
      <c r="A354" s="16" t="s">
        <v>227</v>
      </c>
      <c r="B354" s="13" t="s">
        <v>748</v>
      </c>
      <c r="C354" s="13">
        <v>10177</v>
      </c>
      <c r="D354" s="13">
        <v>669</v>
      </c>
      <c r="E354" s="13">
        <v>10846</v>
      </c>
      <c r="F354" s="20">
        <f t="shared" si="33"/>
        <v>6.168172598192882</v>
      </c>
      <c r="G354" s="29">
        <f t="shared" si="34"/>
        <v>0.01560510859458141</v>
      </c>
      <c r="H354" s="29">
        <f t="shared" si="35"/>
        <v>0.00721437543566632</v>
      </c>
      <c r="I354" s="23"/>
      <c r="J354" s="111">
        <f>ABS(G354-H354)/100</f>
        <v>8.390733158915091E-05</v>
      </c>
    </row>
    <row r="355" spans="1:10" ht="26.25">
      <c r="A355" s="16" t="s">
        <v>228</v>
      </c>
      <c r="B355" s="13" t="s">
        <v>749</v>
      </c>
      <c r="C355" s="13">
        <v>18044</v>
      </c>
      <c r="D355" s="13">
        <v>600</v>
      </c>
      <c r="E355" s="13">
        <v>18644</v>
      </c>
      <c r="F355" s="20">
        <f t="shared" si="33"/>
        <v>3.218193520703712</v>
      </c>
      <c r="G355" s="29">
        <f t="shared" si="34"/>
        <v>0.02766813201145986</v>
      </c>
      <c r="H355" s="29">
        <f t="shared" si="35"/>
        <v>0.006470291870552753</v>
      </c>
      <c r="I355" s="23"/>
      <c r="J355" s="111">
        <f>ABS(G355-H355)/100</f>
        <v>0.00021197840140907108</v>
      </c>
    </row>
    <row r="356" spans="1:10" ht="12.75">
      <c r="A356" s="16" t="s">
        <v>1122</v>
      </c>
      <c r="B356" s="13"/>
      <c r="C356" s="13">
        <v>11982</v>
      </c>
      <c r="D356" s="13">
        <v>817</v>
      </c>
      <c r="E356" s="13">
        <v>12799</v>
      </c>
      <c r="F356" s="20">
        <f t="shared" si="33"/>
        <v>6.383311196187202</v>
      </c>
      <c r="G356" s="29">
        <f t="shared" si="34"/>
        <v>0.018372841817851475</v>
      </c>
      <c r="H356" s="29">
        <f t="shared" si="35"/>
        <v>0.008810380763735998</v>
      </c>
      <c r="I356" s="23"/>
      <c r="J356" s="111">
        <f>ABS(G356-H356)/100</f>
        <v>9.562461054115477E-05</v>
      </c>
    </row>
    <row r="357" spans="1:10" ht="12.75">
      <c r="A357" s="42" t="s">
        <v>229</v>
      </c>
      <c r="B357" s="14" t="s">
        <v>750</v>
      </c>
      <c r="C357" s="15">
        <v>9514257</v>
      </c>
      <c r="D357" s="15">
        <v>679403</v>
      </c>
      <c r="E357" s="15">
        <v>10193660</v>
      </c>
      <c r="F357" s="43">
        <f t="shared" si="33"/>
        <v>6.664956453324909</v>
      </c>
      <c r="G357" s="44">
        <f t="shared" si="34"/>
        <v>14.588878223617602</v>
      </c>
      <c r="H357" s="44">
        <f t="shared" si="35"/>
        <v>7.32655951288192</v>
      </c>
      <c r="I357" s="116"/>
      <c r="J357" s="118"/>
    </row>
    <row r="358" spans="1:10" ht="39">
      <c r="A358" s="34" t="s">
        <v>230</v>
      </c>
      <c r="B358" s="24" t="s">
        <v>751</v>
      </c>
      <c r="C358" s="25">
        <v>6241211</v>
      </c>
      <c r="D358" s="25">
        <v>470154</v>
      </c>
      <c r="E358" s="25">
        <v>6711365</v>
      </c>
      <c r="F358" s="35">
        <f t="shared" si="33"/>
        <v>7.005340940330321</v>
      </c>
      <c r="G358" s="36">
        <f t="shared" si="34"/>
        <v>9.570087001738827</v>
      </c>
      <c r="H358" s="36">
        <f t="shared" si="35"/>
        <v>5.070056006846432</v>
      </c>
      <c r="I358" s="112"/>
      <c r="J358" s="113"/>
    </row>
    <row r="359" spans="1:10" ht="26.25">
      <c r="A359" s="16" t="s">
        <v>231</v>
      </c>
      <c r="B359" s="13" t="s">
        <v>752</v>
      </c>
      <c r="C359" s="13">
        <v>325472</v>
      </c>
      <c r="D359" s="13">
        <v>6337</v>
      </c>
      <c r="E359" s="13">
        <v>331809</v>
      </c>
      <c r="F359" s="20">
        <f t="shared" si="33"/>
        <v>1.9098336693700293</v>
      </c>
      <c r="G359" s="29">
        <f t="shared" si="34"/>
        <v>0.4990690679468999</v>
      </c>
      <c r="H359" s="29">
        <f t="shared" si="35"/>
        <v>0.06833706597282133</v>
      </c>
      <c r="I359" s="23"/>
      <c r="J359" s="111">
        <f>ABS(G359-H359)/100</f>
        <v>0.004307320019740785</v>
      </c>
    </row>
    <row r="360" spans="1:10" ht="26.25">
      <c r="A360" s="16" t="s">
        <v>232</v>
      </c>
      <c r="B360" s="13" t="s">
        <v>753</v>
      </c>
      <c r="C360" s="13">
        <v>5879741</v>
      </c>
      <c r="D360" s="13">
        <v>458575</v>
      </c>
      <c r="E360" s="13">
        <v>6338316</v>
      </c>
      <c r="F360" s="20">
        <f t="shared" si="33"/>
        <v>7.234965880527257</v>
      </c>
      <c r="G360" s="29">
        <f t="shared" si="34"/>
        <v>9.015819673087618</v>
      </c>
      <c r="H360" s="29">
        <f t="shared" si="35"/>
        <v>4.945190157564547</v>
      </c>
      <c r="I360" s="23"/>
      <c r="J360" s="111">
        <f>ABS(G360-H360)/100</f>
        <v>0.04070629515523071</v>
      </c>
    </row>
    <row r="361" spans="1:10" ht="39">
      <c r="A361" s="16" t="s">
        <v>233</v>
      </c>
      <c r="B361" s="13" t="s">
        <v>754</v>
      </c>
      <c r="C361" s="13">
        <v>35998</v>
      </c>
      <c r="D361" s="13">
        <v>5242</v>
      </c>
      <c r="E361" s="13">
        <v>41240</v>
      </c>
      <c r="F361" s="20">
        <f t="shared" si="33"/>
        <v>12.710960232783705</v>
      </c>
      <c r="G361" s="29">
        <f t="shared" si="34"/>
        <v>0.05519826070430791</v>
      </c>
      <c r="H361" s="29">
        <f t="shared" si="35"/>
        <v>0.05652878330906255</v>
      </c>
      <c r="I361" s="23"/>
      <c r="J361" s="111">
        <f>ABS(G361-H361)/100</f>
        <v>1.3305226047546428E-05</v>
      </c>
    </row>
    <row r="362" spans="1:10" ht="12.75">
      <c r="A362" s="34" t="s">
        <v>234</v>
      </c>
      <c r="B362" s="24" t="s">
        <v>755</v>
      </c>
      <c r="C362" s="25">
        <v>102356</v>
      </c>
      <c r="D362" s="25">
        <v>3348</v>
      </c>
      <c r="E362" s="25">
        <v>105704</v>
      </c>
      <c r="F362" s="35">
        <f t="shared" si="33"/>
        <v>3.1673352001816397</v>
      </c>
      <c r="G362" s="36">
        <f t="shared" si="34"/>
        <v>0.15694964088699762</v>
      </c>
      <c r="H362" s="36">
        <f t="shared" si="35"/>
        <v>0.03610422863768436</v>
      </c>
      <c r="I362" s="112"/>
      <c r="J362" s="113"/>
    </row>
    <row r="363" spans="1:10" ht="12.75">
      <c r="A363" s="16" t="s">
        <v>235</v>
      </c>
      <c r="B363" s="13" t="s">
        <v>756</v>
      </c>
      <c r="C363" s="13">
        <v>28903</v>
      </c>
      <c r="D363" s="13">
        <v>781</v>
      </c>
      <c r="E363" s="13">
        <v>29684</v>
      </c>
      <c r="F363" s="20">
        <f t="shared" si="33"/>
        <v>2.6310470287023313</v>
      </c>
      <c r="G363" s="29">
        <f t="shared" si="34"/>
        <v>0.04431899908707738</v>
      </c>
      <c r="H363" s="29">
        <f t="shared" si="35"/>
        <v>0.008422163251502832</v>
      </c>
      <c r="I363" s="23"/>
      <c r="J363" s="111">
        <f>ABS(G363-H363)/100</f>
        <v>0.0003589683583557454</v>
      </c>
    </row>
    <row r="364" spans="1:10" ht="12.75">
      <c r="A364" s="16" t="s">
        <v>236</v>
      </c>
      <c r="B364" s="13" t="s">
        <v>757</v>
      </c>
      <c r="C364" s="13">
        <v>22595</v>
      </c>
      <c r="D364" s="13">
        <v>952</v>
      </c>
      <c r="E364" s="13">
        <v>23547</v>
      </c>
      <c r="F364" s="20">
        <f t="shared" si="33"/>
        <v>4.042977874039156</v>
      </c>
      <c r="G364" s="29">
        <f t="shared" si="34"/>
        <v>0.03464649982259673</v>
      </c>
      <c r="H364" s="29">
        <f t="shared" si="35"/>
        <v>0.010266196434610367</v>
      </c>
      <c r="I364" s="23"/>
      <c r="J364" s="111">
        <f>ABS(G364-H364)/100</f>
        <v>0.00024380303387986363</v>
      </c>
    </row>
    <row r="365" spans="1:10" ht="12.75">
      <c r="A365" s="16" t="s">
        <v>237</v>
      </c>
      <c r="B365" s="13" t="s">
        <v>758</v>
      </c>
      <c r="C365" s="13">
        <v>44390</v>
      </c>
      <c r="D365" s="13">
        <v>1031</v>
      </c>
      <c r="E365" s="13">
        <v>45421</v>
      </c>
      <c r="F365" s="20">
        <f t="shared" si="33"/>
        <v>2.2698751678738907</v>
      </c>
      <c r="G365" s="29">
        <f t="shared" si="34"/>
        <v>0.0680663034797552</v>
      </c>
      <c r="H365" s="29">
        <f t="shared" si="35"/>
        <v>0.01111811819756648</v>
      </c>
      <c r="I365" s="23"/>
      <c r="J365" s="111">
        <f>ABS(G365-H365)/100</f>
        <v>0.0005694818528218873</v>
      </c>
    </row>
    <row r="366" spans="1:10" ht="12.75">
      <c r="A366" s="16" t="s">
        <v>238</v>
      </c>
      <c r="B366" s="13" t="s">
        <v>759</v>
      </c>
      <c r="C366" s="13">
        <v>6468</v>
      </c>
      <c r="D366" s="13">
        <v>584</v>
      </c>
      <c r="E366" s="13">
        <v>7052</v>
      </c>
      <c r="F366" s="20">
        <f t="shared" si="33"/>
        <v>8.28133862733976</v>
      </c>
      <c r="G366" s="29">
        <f t="shared" si="34"/>
        <v>0.009917838497568297</v>
      </c>
      <c r="H366" s="29">
        <f t="shared" si="35"/>
        <v>0.006297750754004679</v>
      </c>
      <c r="I366" s="23"/>
      <c r="J366" s="111">
        <f>ABS(G366-H366)/100</f>
        <v>3.620087743563618E-05</v>
      </c>
    </row>
    <row r="367" spans="1:10" ht="26.25">
      <c r="A367" s="34" t="s">
        <v>239</v>
      </c>
      <c r="B367" s="24" t="s">
        <v>760</v>
      </c>
      <c r="C367" s="25">
        <v>39367</v>
      </c>
      <c r="D367" s="25">
        <v>372</v>
      </c>
      <c r="E367" s="25">
        <v>39739</v>
      </c>
      <c r="F367" s="35">
        <f t="shared" si="33"/>
        <v>0.9361081053876544</v>
      </c>
      <c r="G367" s="36">
        <f t="shared" si="34"/>
        <v>0.060364184931009764</v>
      </c>
      <c r="H367" s="36">
        <f t="shared" si="35"/>
        <v>0.004011580959742707</v>
      </c>
      <c r="I367" s="112"/>
      <c r="J367" s="113"/>
    </row>
    <row r="368" spans="1:10" ht="26.25">
      <c r="A368" s="16" t="s">
        <v>240</v>
      </c>
      <c r="B368" s="13" t="s">
        <v>761</v>
      </c>
      <c r="C368" s="13">
        <v>35095</v>
      </c>
      <c r="D368" s="13">
        <v>296</v>
      </c>
      <c r="E368" s="13">
        <v>35391</v>
      </c>
      <c r="F368" s="20">
        <f t="shared" si="33"/>
        <v>0.8363708287417705</v>
      </c>
      <c r="G368" s="29">
        <f t="shared" si="34"/>
        <v>0.05381362740756948</v>
      </c>
      <c r="H368" s="29">
        <f t="shared" si="35"/>
        <v>0.003192010656139358</v>
      </c>
      <c r="I368" s="23"/>
      <c r="J368" s="111">
        <f>ABS(G368-H368)/100</f>
        <v>0.0005062161675143012</v>
      </c>
    </row>
    <row r="369" spans="1:10" ht="12.75">
      <c r="A369" s="16" t="s">
        <v>241</v>
      </c>
      <c r="B369" s="13" t="s">
        <v>762</v>
      </c>
      <c r="C369" s="13">
        <v>1755</v>
      </c>
      <c r="D369" s="13">
        <v>28</v>
      </c>
      <c r="E369" s="13">
        <v>1783</v>
      </c>
      <c r="F369" s="20">
        <f t="shared" si="33"/>
        <v>1.5703869882220975</v>
      </c>
      <c r="G369" s="29">
        <f t="shared" si="34"/>
        <v>0.0026910647129301736</v>
      </c>
      <c r="H369" s="29">
        <f t="shared" si="35"/>
        <v>0.0003019469539591285</v>
      </c>
      <c r="I369" s="23"/>
      <c r="J369" s="111">
        <f>ABS(G369-H369)/100</f>
        <v>2.3891177589710453E-05</v>
      </c>
    </row>
    <row r="370" spans="1:10" ht="26.25">
      <c r="A370" s="16" t="s">
        <v>242</v>
      </c>
      <c r="B370" s="13" t="s">
        <v>763</v>
      </c>
      <c r="C370" s="13">
        <v>2517</v>
      </c>
      <c r="D370" s="13">
        <v>48</v>
      </c>
      <c r="E370" s="13">
        <v>2565</v>
      </c>
      <c r="F370" s="20">
        <f t="shared" si="33"/>
        <v>1.8713450292397662</v>
      </c>
      <c r="G370" s="29">
        <f t="shared" si="34"/>
        <v>0.0038594928105101117</v>
      </c>
      <c r="H370" s="29">
        <f t="shared" si="35"/>
        <v>0.0005176233496442202</v>
      </c>
      <c r="I370" s="23"/>
      <c r="J370" s="111">
        <f>ABS(G370-H370)/100</f>
        <v>3.341869460865891E-05</v>
      </c>
    </row>
    <row r="371" spans="1:10" ht="39">
      <c r="A371" s="34" t="s">
        <v>243</v>
      </c>
      <c r="B371" s="24" t="s">
        <v>764</v>
      </c>
      <c r="C371" s="25">
        <v>2794355</v>
      </c>
      <c r="D371" s="25">
        <v>195811</v>
      </c>
      <c r="E371" s="25">
        <v>2990166</v>
      </c>
      <c r="F371" s="35">
        <f t="shared" si="33"/>
        <v>6.5484993140849035</v>
      </c>
      <c r="G371" s="36">
        <f t="shared" si="34"/>
        <v>4.284780704216521</v>
      </c>
      <c r="H371" s="36">
        <f t="shared" si="35"/>
        <v>2.111590535774675</v>
      </c>
      <c r="I371" s="112"/>
      <c r="J371" s="113"/>
    </row>
    <row r="372" spans="1:10" ht="26.25">
      <c r="A372" s="16" t="s">
        <v>244</v>
      </c>
      <c r="B372" s="13" t="s">
        <v>765</v>
      </c>
      <c r="C372" s="13">
        <v>1666509</v>
      </c>
      <c r="D372" s="13">
        <v>69995</v>
      </c>
      <c r="E372" s="13">
        <v>1736504</v>
      </c>
      <c r="F372" s="20">
        <f t="shared" si="33"/>
        <v>4.03079981387892</v>
      </c>
      <c r="G372" s="29">
        <f t="shared" si="34"/>
        <v>2.5553752499604276</v>
      </c>
      <c r="H372" s="29">
        <f t="shared" si="35"/>
        <v>0.7548134657988999</v>
      </c>
      <c r="I372" s="23"/>
      <c r="J372" s="111">
        <f>ABS(G372-H372)/100</f>
        <v>0.01800561784161528</v>
      </c>
    </row>
    <row r="373" spans="1:10" ht="26.25">
      <c r="A373" s="16" t="s">
        <v>245</v>
      </c>
      <c r="B373" s="13" t="s">
        <v>766</v>
      </c>
      <c r="C373" s="13">
        <v>1042599</v>
      </c>
      <c r="D373" s="13">
        <v>120821</v>
      </c>
      <c r="E373" s="13">
        <v>1163420</v>
      </c>
      <c r="F373" s="20">
        <f t="shared" si="33"/>
        <v>10.384985645768511</v>
      </c>
      <c r="G373" s="29">
        <f t="shared" si="34"/>
        <v>1.5986902442372002</v>
      </c>
      <c r="H373" s="29">
        <f t="shared" si="35"/>
        <v>1.3029118901534236</v>
      </c>
      <c r="I373" s="23"/>
      <c r="J373" s="111">
        <f>ABS(G373-H373)/100</f>
        <v>0.0029577835408377664</v>
      </c>
    </row>
    <row r="374" spans="1:10" ht="26.25">
      <c r="A374" s="16" t="s">
        <v>246</v>
      </c>
      <c r="B374" s="13" t="s">
        <v>1074</v>
      </c>
      <c r="C374" s="13">
        <v>85247</v>
      </c>
      <c r="D374" s="13">
        <v>4995</v>
      </c>
      <c r="E374" s="13">
        <v>90242</v>
      </c>
      <c r="F374" s="20">
        <f t="shared" si="33"/>
        <v>5.535116686243656</v>
      </c>
      <c r="G374" s="29">
        <f t="shared" si="34"/>
        <v>0.13071521001889372</v>
      </c>
      <c r="H374" s="29">
        <f t="shared" si="35"/>
        <v>0.05386517982235167</v>
      </c>
      <c r="I374" s="23"/>
      <c r="J374" s="111">
        <f>ABS(G374-H374)/100</f>
        <v>0.0007685003019654204</v>
      </c>
    </row>
    <row r="375" spans="1:10" ht="52.5">
      <c r="A375" s="34" t="s">
        <v>247</v>
      </c>
      <c r="B375" s="24" t="s">
        <v>767</v>
      </c>
      <c r="C375" s="25">
        <v>245036</v>
      </c>
      <c r="D375" s="25">
        <v>5806</v>
      </c>
      <c r="E375" s="25">
        <v>250842</v>
      </c>
      <c r="F375" s="35">
        <f t="shared" si="33"/>
        <v>2.3146044123392415</v>
      </c>
      <c r="G375" s="36">
        <f t="shared" si="34"/>
        <v>0.37573090199291054</v>
      </c>
      <c r="H375" s="36">
        <f t="shared" si="35"/>
        <v>0.06261085766738213</v>
      </c>
      <c r="I375" s="112"/>
      <c r="J375" s="113"/>
    </row>
    <row r="376" spans="1:10" ht="12.75">
      <c r="A376" s="16" t="s">
        <v>248</v>
      </c>
      <c r="B376" s="13" t="s">
        <v>768</v>
      </c>
      <c r="C376" s="13">
        <v>22021</v>
      </c>
      <c r="D376" s="13">
        <v>3450</v>
      </c>
      <c r="E376" s="13">
        <v>25471</v>
      </c>
      <c r="F376" s="20">
        <f t="shared" si="33"/>
        <v>13.544815672725846</v>
      </c>
      <c r="G376" s="29">
        <f t="shared" si="34"/>
        <v>0.03376634532389479</v>
      </c>
      <c r="H376" s="29">
        <f t="shared" si="35"/>
        <v>0.03720417825567833</v>
      </c>
      <c r="I376" s="23"/>
      <c r="J376" s="111">
        <f aca="true" t="shared" si="37" ref="J376:J382">ABS(G376-H376)/100</f>
        <v>3.437832931783541E-05</v>
      </c>
    </row>
    <row r="377" spans="1:10" ht="26.25">
      <c r="A377" s="16" t="s">
        <v>249</v>
      </c>
      <c r="B377" s="13" t="s">
        <v>769</v>
      </c>
      <c r="C377" s="13">
        <v>13962</v>
      </c>
      <c r="D377" s="13">
        <v>187</v>
      </c>
      <c r="E377" s="13">
        <v>14149</v>
      </c>
      <c r="F377" s="20">
        <f t="shared" si="33"/>
        <v>1.3216481730157608</v>
      </c>
      <c r="G377" s="29">
        <f t="shared" si="34"/>
        <v>0.021408914827311158</v>
      </c>
      <c r="H377" s="29">
        <f t="shared" si="35"/>
        <v>0.0020165742996556078</v>
      </c>
      <c r="I377" s="23"/>
      <c r="J377" s="111">
        <f t="shared" si="37"/>
        <v>0.0001939234052765555</v>
      </c>
    </row>
    <row r="378" spans="1:10" ht="26.25">
      <c r="A378" s="16" t="s">
        <v>250</v>
      </c>
      <c r="B378" s="13" t="s">
        <v>770</v>
      </c>
      <c r="C378" s="13">
        <v>23490</v>
      </c>
      <c r="D378" s="13">
        <v>161</v>
      </c>
      <c r="E378" s="13">
        <v>23651</v>
      </c>
      <c r="F378" s="20">
        <f t="shared" si="33"/>
        <v>0.6807323157583189</v>
      </c>
      <c r="G378" s="29">
        <f t="shared" si="34"/>
        <v>0.03601886615768078</v>
      </c>
      <c r="H378" s="29">
        <f t="shared" si="35"/>
        <v>0.0017361949852649885</v>
      </c>
      <c r="I378" s="23"/>
      <c r="J378" s="111">
        <f t="shared" si="37"/>
        <v>0.0003428267117241579</v>
      </c>
    </row>
    <row r="379" spans="1:10" ht="39">
      <c r="A379" s="16" t="s">
        <v>251</v>
      </c>
      <c r="B379" s="13" t="s">
        <v>771</v>
      </c>
      <c r="C379" s="13">
        <v>170728</v>
      </c>
      <c r="D379" s="13">
        <v>1768</v>
      </c>
      <c r="E379" s="13">
        <v>172496</v>
      </c>
      <c r="F379" s="20">
        <f t="shared" si="33"/>
        <v>1.0249513032186253</v>
      </c>
      <c r="G379" s="29">
        <f t="shared" si="34"/>
        <v>0.26178922866617815</v>
      </c>
      <c r="H379" s="29">
        <f t="shared" si="35"/>
        <v>0.019065793378562113</v>
      </c>
      <c r="I379" s="23"/>
      <c r="J379" s="111">
        <f t="shared" si="37"/>
        <v>0.0024272343528761605</v>
      </c>
    </row>
    <row r="380" spans="1:10" ht="12.75">
      <c r="A380" s="16" t="s">
        <v>252</v>
      </c>
      <c r="B380" s="13" t="s">
        <v>772</v>
      </c>
      <c r="C380" s="13">
        <v>1795</v>
      </c>
      <c r="D380" s="13">
        <v>20</v>
      </c>
      <c r="E380" s="13">
        <v>1815</v>
      </c>
      <c r="F380" s="20">
        <f t="shared" si="33"/>
        <v>1.1019283746556474</v>
      </c>
      <c r="G380" s="29">
        <f t="shared" si="34"/>
        <v>0.0027523995212020863</v>
      </c>
      <c r="H380" s="29">
        <f t="shared" si="35"/>
        <v>0.00021567639568509175</v>
      </c>
      <c r="I380" s="23"/>
      <c r="J380" s="111">
        <f t="shared" si="37"/>
        <v>2.5367231255169947E-05</v>
      </c>
    </row>
    <row r="381" spans="1:10" ht="12.75">
      <c r="A381" s="16" t="s">
        <v>253</v>
      </c>
      <c r="B381" s="13" t="s">
        <v>773</v>
      </c>
      <c r="C381" s="13">
        <v>1648</v>
      </c>
      <c r="D381" s="13">
        <v>36</v>
      </c>
      <c r="E381" s="13">
        <v>1684</v>
      </c>
      <c r="F381" s="20">
        <f t="shared" si="33"/>
        <v>2.137767220902613</v>
      </c>
      <c r="G381" s="29">
        <f t="shared" si="34"/>
        <v>0.002526994100802807</v>
      </c>
      <c r="H381" s="29">
        <f t="shared" si="35"/>
        <v>0.00038821751223316517</v>
      </c>
      <c r="I381" s="23"/>
      <c r="J381" s="111">
        <f t="shared" si="37"/>
        <v>2.1387765885696416E-05</v>
      </c>
    </row>
    <row r="382" spans="1:10" ht="52.5">
      <c r="A382" s="16" t="s">
        <v>254</v>
      </c>
      <c r="B382" s="13" t="s">
        <v>774</v>
      </c>
      <c r="C382" s="13">
        <v>11392</v>
      </c>
      <c r="D382" s="13">
        <v>184</v>
      </c>
      <c r="E382" s="13">
        <v>11576</v>
      </c>
      <c r="F382" s="20">
        <f t="shared" si="33"/>
        <v>1.5894955079474777</v>
      </c>
      <c r="G382" s="29">
        <f t="shared" si="34"/>
        <v>0.017468153395840763</v>
      </c>
      <c r="H382" s="29">
        <f t="shared" si="35"/>
        <v>0.001984222840302844</v>
      </c>
      <c r="I382" s="23"/>
      <c r="J382" s="111">
        <f t="shared" si="37"/>
        <v>0.0001548393055553792</v>
      </c>
    </row>
    <row r="383" spans="1:10" ht="26.25">
      <c r="A383" s="34" t="s">
        <v>255</v>
      </c>
      <c r="B383" s="24" t="s">
        <v>775</v>
      </c>
      <c r="C383" s="25">
        <v>29108</v>
      </c>
      <c r="D383" s="25">
        <v>1046</v>
      </c>
      <c r="E383" s="25">
        <v>30154</v>
      </c>
      <c r="F383" s="35">
        <f t="shared" si="33"/>
        <v>3.468859852755853</v>
      </c>
      <c r="G383" s="36">
        <f t="shared" si="34"/>
        <v>0.04463333997947093</v>
      </c>
      <c r="H383" s="36">
        <f t="shared" si="35"/>
        <v>0.011279875494330299</v>
      </c>
      <c r="I383" s="112"/>
      <c r="J383" s="113"/>
    </row>
    <row r="384" spans="1:10" ht="26.25">
      <c r="A384" s="16" t="s">
        <v>256</v>
      </c>
      <c r="B384" s="13" t="s">
        <v>776</v>
      </c>
      <c r="C384" s="13">
        <v>14257</v>
      </c>
      <c r="D384" s="13">
        <v>529</v>
      </c>
      <c r="E384" s="13">
        <v>14786</v>
      </c>
      <c r="F384" s="20">
        <f t="shared" si="33"/>
        <v>3.5777086433112406</v>
      </c>
      <c r="G384" s="29">
        <f t="shared" si="34"/>
        <v>0.021861259038316514</v>
      </c>
      <c r="H384" s="29">
        <f t="shared" si="35"/>
        <v>0.005704640665870678</v>
      </c>
      <c r="I384" s="23"/>
      <c r="J384" s="111">
        <f>ABS(G384-H384)/100</f>
        <v>0.00016156618372445837</v>
      </c>
    </row>
    <row r="385" spans="1:10" ht="12.75">
      <c r="A385" s="16" t="s">
        <v>257</v>
      </c>
      <c r="B385" s="13" t="s">
        <v>777</v>
      </c>
      <c r="C385" s="13">
        <v>10914</v>
      </c>
      <c r="D385" s="13">
        <v>259</v>
      </c>
      <c r="E385" s="13">
        <v>11173</v>
      </c>
      <c r="F385" s="20">
        <f t="shared" si="33"/>
        <v>2.3180882484560996</v>
      </c>
      <c r="G385" s="29">
        <f t="shared" si="34"/>
        <v>0.016735202436991403</v>
      </c>
      <c r="H385" s="29">
        <f t="shared" si="35"/>
        <v>0.0027930093241219384</v>
      </c>
      <c r="I385" s="23"/>
      <c r="J385" s="111">
        <f>ABS(G385-H385)/100</f>
        <v>0.00013942193112869463</v>
      </c>
    </row>
    <row r="386" spans="1:10" ht="26.25">
      <c r="A386" s="16" t="s">
        <v>258</v>
      </c>
      <c r="B386" s="13" t="s">
        <v>778</v>
      </c>
      <c r="C386" s="13">
        <v>3937</v>
      </c>
      <c r="D386" s="13">
        <v>258</v>
      </c>
      <c r="E386" s="13">
        <v>4195</v>
      </c>
      <c r="F386" s="20">
        <f t="shared" si="33"/>
        <v>6.150178784266984</v>
      </c>
      <c r="G386" s="29">
        <f t="shared" si="34"/>
        <v>0.006036878504163016</v>
      </c>
      <c r="H386" s="29">
        <f t="shared" si="35"/>
        <v>0.0027822255043376837</v>
      </c>
      <c r="I386" s="23"/>
      <c r="J386" s="111">
        <f>ABS(G386-H386)/100</f>
        <v>3.254652999825332E-05</v>
      </c>
    </row>
    <row r="387" spans="1:10" ht="12.75">
      <c r="A387" s="34" t="s">
        <v>259</v>
      </c>
      <c r="B387" s="24" t="s">
        <v>779</v>
      </c>
      <c r="C387" s="25">
        <v>62824</v>
      </c>
      <c r="D387" s="25">
        <v>2866</v>
      </c>
      <c r="E387" s="25">
        <v>65690</v>
      </c>
      <c r="F387" s="35">
        <f t="shared" si="33"/>
        <v>4.362916730095905</v>
      </c>
      <c r="G387" s="36">
        <f t="shared" si="34"/>
        <v>0.09633244987186622</v>
      </c>
      <c r="H387" s="36">
        <f t="shared" si="35"/>
        <v>0.03090642750167365</v>
      </c>
      <c r="I387" s="112"/>
      <c r="J387" s="113"/>
    </row>
    <row r="388" spans="1:10" ht="12.75">
      <c r="A388" s="16" t="s">
        <v>260</v>
      </c>
      <c r="B388" s="13" t="s">
        <v>780</v>
      </c>
      <c r="C388" s="13">
        <v>62824</v>
      </c>
      <c r="D388" s="13">
        <v>2866</v>
      </c>
      <c r="E388" s="13">
        <v>65690</v>
      </c>
      <c r="F388" s="20">
        <f t="shared" si="33"/>
        <v>4.362916730095905</v>
      </c>
      <c r="G388" s="29">
        <f t="shared" si="34"/>
        <v>0.09633244987186622</v>
      </c>
      <c r="H388" s="29">
        <f t="shared" si="35"/>
        <v>0.03090642750167365</v>
      </c>
      <c r="I388" s="23"/>
      <c r="J388" s="111">
        <f>ABS(G388-H388)/100</f>
        <v>0.0006542602237019257</v>
      </c>
    </row>
    <row r="389" spans="1:10" ht="12.75">
      <c r="A389" s="42" t="s">
        <v>261</v>
      </c>
      <c r="B389" s="14" t="s">
        <v>781</v>
      </c>
      <c r="C389" s="15">
        <v>5539759</v>
      </c>
      <c r="D389" s="15">
        <v>1208770</v>
      </c>
      <c r="E389" s="15">
        <v>6748529</v>
      </c>
      <c r="F389" s="45">
        <f t="shared" si="33"/>
        <v>17.911607107267375</v>
      </c>
      <c r="G389" s="44">
        <f t="shared" si="34"/>
        <v>8.494501403440083</v>
      </c>
      <c r="H389" s="44">
        <f t="shared" si="35"/>
        <v>13.035157840613417</v>
      </c>
      <c r="I389" s="116"/>
      <c r="J389" s="118"/>
    </row>
    <row r="390" spans="1:10" ht="26.25">
      <c r="A390" s="39" t="s">
        <v>262</v>
      </c>
      <c r="B390" s="40" t="s">
        <v>782</v>
      </c>
      <c r="C390" s="41">
        <v>601784</v>
      </c>
      <c r="D390" s="41">
        <v>53078</v>
      </c>
      <c r="E390" s="41">
        <v>654862</v>
      </c>
      <c r="F390" s="37">
        <f t="shared" si="33"/>
        <v>8.10521911486695</v>
      </c>
      <c r="G390" s="38">
        <f t="shared" si="34"/>
        <v>0.922757656527619</v>
      </c>
      <c r="H390" s="38">
        <f t="shared" si="35"/>
        <v>0.5723835865086649</v>
      </c>
      <c r="I390" s="114"/>
      <c r="J390" s="115"/>
    </row>
    <row r="391" spans="1:10" ht="12.75">
      <c r="A391" s="16" t="s">
        <v>1120</v>
      </c>
      <c r="B391" s="13" t="s">
        <v>1121</v>
      </c>
      <c r="C391" s="13">
        <v>601784</v>
      </c>
      <c r="D391" s="13">
        <v>53078</v>
      </c>
      <c r="E391" s="13">
        <v>654862</v>
      </c>
      <c r="F391" s="20">
        <f t="shared" si="33"/>
        <v>8.10521911486695</v>
      </c>
      <c r="G391" s="29">
        <f t="shared" si="34"/>
        <v>0.922757656527619</v>
      </c>
      <c r="H391" s="29">
        <f t="shared" si="35"/>
        <v>0.5723835865086649</v>
      </c>
      <c r="I391" s="23"/>
      <c r="J391" s="111">
        <f>ABS(G391-H391)/100</f>
        <v>0.0035037407001895404</v>
      </c>
    </row>
    <row r="392" spans="1:10" ht="39">
      <c r="A392" s="39" t="s">
        <v>263</v>
      </c>
      <c r="B392" s="40" t="s">
        <v>1075</v>
      </c>
      <c r="C392" s="41">
        <v>10587</v>
      </c>
      <c r="D392" s="41">
        <v>5644</v>
      </c>
      <c r="E392" s="41">
        <v>16231</v>
      </c>
      <c r="F392" s="37">
        <f t="shared" si="33"/>
        <v>34.77296531328938</v>
      </c>
      <c r="G392" s="38">
        <f t="shared" si="34"/>
        <v>0.016233790379368517</v>
      </c>
      <c r="H392" s="38">
        <f t="shared" si="35"/>
        <v>0.060863878862332896</v>
      </c>
      <c r="I392" s="114"/>
      <c r="J392" s="115"/>
    </row>
    <row r="393" spans="1:10" ht="26.25">
      <c r="A393" s="16" t="s">
        <v>264</v>
      </c>
      <c r="B393" s="13" t="s">
        <v>783</v>
      </c>
      <c r="C393" s="13">
        <v>10587</v>
      </c>
      <c r="D393" s="13">
        <v>5644</v>
      </c>
      <c r="E393" s="13">
        <v>16231</v>
      </c>
      <c r="F393" s="26">
        <f aca="true" t="shared" si="38" ref="F393:F435">D393/E393*100</f>
        <v>34.77296531328938</v>
      </c>
      <c r="G393" s="29">
        <f t="shared" si="34"/>
        <v>0.016233790379368517</v>
      </c>
      <c r="H393" s="29">
        <f t="shared" si="35"/>
        <v>0.060863878862332896</v>
      </c>
      <c r="I393" s="23"/>
      <c r="J393" s="111">
        <f>ABS(G393-H393)/100</f>
        <v>0.00044630088482964375</v>
      </c>
    </row>
    <row r="394" spans="1:10" ht="52.5">
      <c r="A394" s="34" t="s">
        <v>265</v>
      </c>
      <c r="B394" s="24" t="s">
        <v>1076</v>
      </c>
      <c r="C394" s="25">
        <v>804818</v>
      </c>
      <c r="D394" s="25">
        <v>96757</v>
      </c>
      <c r="E394" s="25">
        <v>901575</v>
      </c>
      <c r="F394" s="35">
        <f t="shared" si="38"/>
        <v>10.731996783406817</v>
      </c>
      <c r="G394" s="36">
        <f aca="true" t="shared" si="39" ref="G394:G457">C394/C$701*100</f>
        <v>1.2340839430946076</v>
      </c>
      <c r="H394" s="36">
        <f aca="true" t="shared" si="40" ref="H394:H457">D394/D$701*100</f>
        <v>1.0434100508651212</v>
      </c>
      <c r="I394" s="112"/>
      <c r="J394" s="113"/>
    </row>
    <row r="395" spans="1:10" ht="12.75">
      <c r="A395" s="16" t="s">
        <v>266</v>
      </c>
      <c r="B395" s="13" t="s">
        <v>784</v>
      </c>
      <c r="C395" s="13">
        <v>421867</v>
      </c>
      <c r="D395" s="13">
        <v>84079</v>
      </c>
      <c r="E395" s="13">
        <v>505946</v>
      </c>
      <c r="F395" s="20">
        <f t="shared" si="38"/>
        <v>16.618176643357195</v>
      </c>
      <c r="G395" s="29">
        <f t="shared" si="39"/>
        <v>0.6468782890311757</v>
      </c>
      <c r="H395" s="29">
        <f t="shared" si="40"/>
        <v>0.9066927836403414</v>
      </c>
      <c r="I395" s="23"/>
      <c r="J395" s="111">
        <f>ABS(G395-H395)/100</f>
        <v>0.0025981449460916574</v>
      </c>
    </row>
    <row r="396" spans="1:10" ht="12.75">
      <c r="A396" s="16" t="s">
        <v>267</v>
      </c>
      <c r="B396" s="13" t="s">
        <v>785</v>
      </c>
      <c r="C396" s="13">
        <v>292843</v>
      </c>
      <c r="D396" s="13">
        <v>6656</v>
      </c>
      <c r="E396" s="13">
        <v>299499</v>
      </c>
      <c r="F396" s="20">
        <f t="shared" si="38"/>
        <v>2.22237803799011</v>
      </c>
      <c r="G396" s="29">
        <f t="shared" si="39"/>
        <v>0.44903673146929385</v>
      </c>
      <c r="H396" s="29">
        <f t="shared" si="40"/>
        <v>0.07177710448399853</v>
      </c>
      <c r="I396" s="23"/>
      <c r="J396" s="111">
        <f>ABS(G396-H396)/100</f>
        <v>0.003772596269852953</v>
      </c>
    </row>
    <row r="397" spans="1:10" ht="12.75">
      <c r="A397" s="16" t="s">
        <v>268</v>
      </c>
      <c r="B397" s="13" t="s">
        <v>786</v>
      </c>
      <c r="C397" s="13">
        <v>4830</v>
      </c>
      <c r="D397" s="13">
        <v>314</v>
      </c>
      <c r="E397" s="13">
        <v>5144</v>
      </c>
      <c r="F397" s="20">
        <f t="shared" si="38"/>
        <v>6.1041990668740285</v>
      </c>
      <c r="G397" s="29">
        <f t="shared" si="39"/>
        <v>0.007406178098833468</v>
      </c>
      <c r="H397" s="29">
        <f t="shared" si="40"/>
        <v>0.0033861194122559403</v>
      </c>
      <c r="I397" s="23"/>
      <c r="J397" s="111">
        <f>ABS(G397-H397)/100</f>
        <v>4.020058686577528E-05</v>
      </c>
    </row>
    <row r="398" spans="1:10" ht="39">
      <c r="A398" s="16" t="s">
        <v>269</v>
      </c>
      <c r="B398" s="13" t="s">
        <v>1077</v>
      </c>
      <c r="C398" s="13">
        <v>85278</v>
      </c>
      <c r="D398" s="13">
        <v>5708</v>
      </c>
      <c r="E398" s="13">
        <v>90986</v>
      </c>
      <c r="F398" s="20">
        <f t="shared" si="38"/>
        <v>6.273492625239048</v>
      </c>
      <c r="G398" s="29">
        <f t="shared" si="39"/>
        <v>0.13076274449530448</v>
      </c>
      <c r="H398" s="29">
        <f t="shared" si="40"/>
        <v>0.06155404332852519</v>
      </c>
      <c r="I398" s="23"/>
      <c r="J398" s="111">
        <f>ABS(G398-H398)/100</f>
        <v>0.000692087011667793</v>
      </c>
    </row>
    <row r="399" spans="1:10" ht="39">
      <c r="A399" s="39" t="s">
        <v>270</v>
      </c>
      <c r="B399" s="40" t="s">
        <v>787</v>
      </c>
      <c r="C399" s="41">
        <v>417195</v>
      </c>
      <c r="D399" s="41">
        <v>473334</v>
      </c>
      <c r="E399" s="41">
        <v>890529</v>
      </c>
      <c r="F399" s="37">
        <f t="shared" si="38"/>
        <v>53.15200291062953</v>
      </c>
      <c r="G399" s="38">
        <f t="shared" si="39"/>
        <v>0.6397143834250164</v>
      </c>
      <c r="H399" s="38">
        <f t="shared" si="40"/>
        <v>5.104348553760361</v>
      </c>
      <c r="I399" s="114"/>
      <c r="J399" s="115"/>
    </row>
    <row r="400" spans="1:10" ht="12.75">
      <c r="A400" s="16" t="s">
        <v>271</v>
      </c>
      <c r="B400" s="13" t="s">
        <v>788</v>
      </c>
      <c r="C400" s="13">
        <v>6669</v>
      </c>
      <c r="D400" s="13">
        <v>52438</v>
      </c>
      <c r="E400" s="13">
        <v>59107</v>
      </c>
      <c r="F400" s="26">
        <f t="shared" si="38"/>
        <v>88.71707242796961</v>
      </c>
      <c r="G400" s="29">
        <f t="shared" si="39"/>
        <v>0.01022604590913466</v>
      </c>
      <c r="H400" s="29">
        <f t="shared" si="40"/>
        <v>0.565481941846742</v>
      </c>
      <c r="I400" s="23"/>
      <c r="J400" s="111">
        <f>ABS(G400-H400)/100</f>
        <v>0.005552558959376074</v>
      </c>
    </row>
    <row r="401" spans="1:10" ht="12.75">
      <c r="A401" s="16" t="s">
        <v>272</v>
      </c>
      <c r="B401" s="13" t="s">
        <v>789</v>
      </c>
      <c r="C401" s="13">
        <v>402387</v>
      </c>
      <c r="D401" s="13">
        <v>405023</v>
      </c>
      <c r="E401" s="13">
        <v>807410</v>
      </c>
      <c r="F401" s="26">
        <f t="shared" si="38"/>
        <v>50.16323800795135</v>
      </c>
      <c r="G401" s="29">
        <f t="shared" si="39"/>
        <v>0.6170082374027542</v>
      </c>
      <c r="H401" s="29">
        <f t="shared" si="40"/>
        <v>4.367695040478146</v>
      </c>
      <c r="I401" s="23"/>
      <c r="J401" s="111">
        <f>ABS(G401-H401)/100</f>
        <v>0.03750686803075391</v>
      </c>
    </row>
    <row r="402" spans="1:10" ht="39">
      <c r="A402" s="16" t="s">
        <v>273</v>
      </c>
      <c r="B402" s="13" t="s">
        <v>790</v>
      </c>
      <c r="C402" s="13">
        <v>8139</v>
      </c>
      <c r="D402" s="13">
        <v>15873</v>
      </c>
      <c r="E402" s="13">
        <v>24012</v>
      </c>
      <c r="F402" s="26">
        <f t="shared" si="38"/>
        <v>66.10444777611194</v>
      </c>
      <c r="G402" s="29">
        <f t="shared" si="39"/>
        <v>0.012480100113127453</v>
      </c>
      <c r="H402" s="29">
        <f t="shared" si="40"/>
        <v>0.17117157143547307</v>
      </c>
      <c r="I402" s="23"/>
      <c r="J402" s="111">
        <f>ABS(G402-H402)/100</f>
        <v>0.0015869147132234562</v>
      </c>
    </row>
    <row r="403" spans="1:10" ht="39">
      <c r="A403" s="39" t="s">
        <v>274</v>
      </c>
      <c r="B403" s="40" t="s">
        <v>791</v>
      </c>
      <c r="C403" s="41">
        <v>609510</v>
      </c>
      <c r="D403" s="41">
        <v>268660</v>
      </c>
      <c r="E403" s="41">
        <v>878170</v>
      </c>
      <c r="F403" s="37">
        <f t="shared" si="38"/>
        <v>30.593165332452717</v>
      </c>
      <c r="G403" s="38">
        <f t="shared" si="39"/>
        <v>0.934604474745339</v>
      </c>
      <c r="H403" s="38">
        <f t="shared" si="40"/>
        <v>2.897181023237837</v>
      </c>
      <c r="I403" s="114"/>
      <c r="J403" s="115"/>
    </row>
    <row r="404" spans="1:10" ht="12.75">
      <c r="A404" s="16" t="s">
        <v>275</v>
      </c>
      <c r="B404" s="13" t="s">
        <v>792</v>
      </c>
      <c r="C404" s="13">
        <v>5151</v>
      </c>
      <c r="D404" s="13">
        <v>570</v>
      </c>
      <c r="E404" s="13">
        <v>5721</v>
      </c>
      <c r="F404" s="20">
        <f t="shared" si="38"/>
        <v>9.963293130571579</v>
      </c>
      <c r="G404" s="29">
        <f t="shared" si="39"/>
        <v>0.007898389935215569</v>
      </c>
      <c r="H404" s="29">
        <f t="shared" si="40"/>
        <v>0.006146777277025115</v>
      </c>
      <c r="I404" s="23"/>
      <c r="J404" s="111">
        <f>ABS(G404-H404)/100</f>
        <v>1.751612658190454E-05</v>
      </c>
    </row>
    <row r="405" spans="1:10" ht="26.25">
      <c r="A405" s="16" t="s">
        <v>276</v>
      </c>
      <c r="B405" s="13" t="s">
        <v>793</v>
      </c>
      <c r="C405" s="13">
        <v>545778</v>
      </c>
      <c r="D405" s="13">
        <v>252804</v>
      </c>
      <c r="E405" s="13">
        <v>798582</v>
      </c>
      <c r="F405" s="26">
        <f t="shared" si="38"/>
        <v>31.656611343606546</v>
      </c>
      <c r="G405" s="29">
        <f t="shared" si="39"/>
        <v>0.8368797247257004</v>
      </c>
      <c r="H405" s="29">
        <f t="shared" si="40"/>
        <v>2.7261927767386966</v>
      </c>
      <c r="I405" s="23"/>
      <c r="J405" s="111">
        <f>ABS(G405-H405)/100</f>
        <v>0.01889313052012996</v>
      </c>
    </row>
    <row r="406" spans="1:10" ht="12.75">
      <c r="A406" s="16" t="s">
        <v>277</v>
      </c>
      <c r="B406" s="13" t="s">
        <v>794</v>
      </c>
      <c r="C406" s="13">
        <v>52872</v>
      </c>
      <c r="D406" s="13">
        <v>14007</v>
      </c>
      <c r="E406" s="13">
        <v>66879</v>
      </c>
      <c r="F406" s="20">
        <f t="shared" si="38"/>
        <v>20.943794016058852</v>
      </c>
      <c r="G406" s="29">
        <f t="shared" si="39"/>
        <v>0.08107234957381432</v>
      </c>
      <c r="H406" s="29">
        <f t="shared" si="40"/>
        <v>0.151048963718054</v>
      </c>
      <c r="I406" s="23"/>
      <c r="J406" s="111">
        <f>ABS(G406-H406)/100</f>
        <v>0.000699766141442397</v>
      </c>
    </row>
    <row r="407" spans="1:10" ht="39">
      <c r="A407" s="16" t="s">
        <v>278</v>
      </c>
      <c r="B407" s="13" t="s">
        <v>795</v>
      </c>
      <c r="C407" s="13">
        <v>5709</v>
      </c>
      <c r="D407" s="13">
        <v>1279</v>
      </c>
      <c r="E407" s="13">
        <v>6988</v>
      </c>
      <c r="F407" s="26">
        <f t="shared" si="38"/>
        <v>18.3028048082427</v>
      </c>
      <c r="G407" s="29">
        <f t="shared" si="39"/>
        <v>0.008754010510608753</v>
      </c>
      <c r="H407" s="29">
        <f t="shared" si="40"/>
        <v>0.013792505504061617</v>
      </c>
      <c r="I407" s="23"/>
      <c r="J407" s="111">
        <f>ABS(G407-H407)/100</f>
        <v>5.0384949934528645E-05</v>
      </c>
    </row>
    <row r="408" spans="1:10" ht="39">
      <c r="A408" s="39" t="s">
        <v>279</v>
      </c>
      <c r="B408" s="40" t="s">
        <v>796</v>
      </c>
      <c r="C408" s="41">
        <v>540308</v>
      </c>
      <c r="D408" s="41">
        <v>286689</v>
      </c>
      <c r="E408" s="41">
        <v>826997</v>
      </c>
      <c r="F408" s="37">
        <f t="shared" si="38"/>
        <v>34.666268438700506</v>
      </c>
      <c r="G408" s="38">
        <f t="shared" si="39"/>
        <v>0.8284921896945163</v>
      </c>
      <c r="H408" s="38">
        <f t="shared" si="40"/>
        <v>3.0916025101281637</v>
      </c>
      <c r="I408" s="114"/>
      <c r="J408" s="115"/>
    </row>
    <row r="409" spans="1:10" ht="26.25">
      <c r="A409" s="16" t="s">
        <v>280</v>
      </c>
      <c r="B409" s="13" t="s">
        <v>1078</v>
      </c>
      <c r="C409" s="13">
        <v>482730</v>
      </c>
      <c r="D409" s="13">
        <v>276727</v>
      </c>
      <c r="E409" s="13">
        <v>759457</v>
      </c>
      <c r="F409" s="26">
        <f t="shared" si="38"/>
        <v>36.43748098970712</v>
      </c>
      <c r="G409" s="29">
        <f t="shared" si="39"/>
        <v>0.7402037999275114</v>
      </c>
      <c r="H409" s="29">
        <f t="shared" si="40"/>
        <v>2.9841740974374193</v>
      </c>
      <c r="I409" s="23"/>
      <c r="J409" s="111">
        <f>ABS(G409-H409)/100</f>
        <v>0.022439702975099077</v>
      </c>
    </row>
    <row r="410" spans="1:10" ht="12.75">
      <c r="A410" s="16" t="s">
        <v>281</v>
      </c>
      <c r="B410" s="13" t="s">
        <v>797</v>
      </c>
      <c r="C410" s="13">
        <v>51899</v>
      </c>
      <c r="D410" s="13">
        <v>9444</v>
      </c>
      <c r="E410" s="13">
        <v>61343</v>
      </c>
      <c r="F410" s="26">
        <f t="shared" si="38"/>
        <v>15.395399638100518</v>
      </c>
      <c r="G410" s="29">
        <f t="shared" si="39"/>
        <v>0.07958038036260004</v>
      </c>
      <c r="H410" s="29">
        <f t="shared" si="40"/>
        <v>0.10184239404250034</v>
      </c>
      <c r="I410" s="23"/>
      <c r="J410" s="111">
        <f>ABS(G410-H410)/100</f>
        <v>0.00022262013679900299</v>
      </c>
    </row>
    <row r="411" spans="1:10" ht="26.25">
      <c r="A411" s="16" t="s">
        <v>282</v>
      </c>
      <c r="B411" s="13" t="s">
        <v>798</v>
      </c>
      <c r="C411" s="13">
        <v>5679</v>
      </c>
      <c r="D411" s="13">
        <v>518</v>
      </c>
      <c r="E411" s="13">
        <v>6197</v>
      </c>
      <c r="F411" s="20">
        <f t="shared" si="38"/>
        <v>8.35888333064386</v>
      </c>
      <c r="G411" s="29">
        <f t="shared" si="39"/>
        <v>0.008708009404404818</v>
      </c>
      <c r="H411" s="29">
        <f t="shared" si="40"/>
        <v>0.005586018648243877</v>
      </c>
      <c r="I411" s="23"/>
      <c r="J411" s="111">
        <f>ABS(G411-H411)/100</f>
        <v>3.121990756160941E-05</v>
      </c>
    </row>
    <row r="412" spans="1:10" ht="39">
      <c r="A412" s="34" t="s">
        <v>283</v>
      </c>
      <c r="B412" s="24" t="s">
        <v>799</v>
      </c>
      <c r="C412" s="25">
        <v>680801</v>
      </c>
      <c r="D412" s="25">
        <v>6103</v>
      </c>
      <c r="E412" s="25">
        <v>686904</v>
      </c>
      <c r="F412" s="35">
        <f t="shared" si="38"/>
        <v>0.8884793217101662</v>
      </c>
      <c r="G412" s="36">
        <f t="shared" si="39"/>
        <v>1.0439199701581625</v>
      </c>
      <c r="H412" s="36">
        <f t="shared" si="40"/>
        <v>0.06581365214330574</v>
      </c>
      <c r="I412" s="112"/>
      <c r="J412" s="113"/>
    </row>
    <row r="413" spans="1:10" ht="26.25">
      <c r="A413" s="16" t="s">
        <v>285</v>
      </c>
      <c r="B413" s="13" t="s">
        <v>800</v>
      </c>
      <c r="C413" s="13">
        <v>680801</v>
      </c>
      <c r="D413" s="13">
        <v>6103</v>
      </c>
      <c r="E413" s="13">
        <v>686904</v>
      </c>
      <c r="F413" s="20">
        <f t="shared" si="38"/>
        <v>0.8884793217101662</v>
      </c>
      <c r="G413" s="29">
        <f t="shared" si="39"/>
        <v>1.0439199701581625</v>
      </c>
      <c r="H413" s="29">
        <f t="shared" si="40"/>
        <v>0.06581365214330574</v>
      </c>
      <c r="I413" s="23"/>
      <c r="J413" s="111">
        <f>ABS(G413-H413)/100</f>
        <v>0.009781063180148568</v>
      </c>
    </row>
    <row r="414" spans="1:10" ht="26.25">
      <c r="A414" s="34" t="s">
        <v>284</v>
      </c>
      <c r="B414" s="24" t="s">
        <v>801</v>
      </c>
      <c r="C414" s="25">
        <v>1827900</v>
      </c>
      <c r="D414" s="25">
        <v>14223</v>
      </c>
      <c r="E414" s="25">
        <v>1842123</v>
      </c>
      <c r="F414" s="35">
        <f t="shared" si="38"/>
        <v>0.7720982800822747</v>
      </c>
      <c r="G414" s="36">
        <f t="shared" si="39"/>
        <v>2.8028474010057347</v>
      </c>
      <c r="H414" s="36">
        <f t="shared" si="40"/>
        <v>0.153378268791453</v>
      </c>
      <c r="I414" s="112"/>
      <c r="J414" s="113"/>
    </row>
    <row r="415" spans="1:10" ht="12.75">
      <c r="A415" s="16" t="s">
        <v>286</v>
      </c>
      <c r="B415" s="13" t="s">
        <v>802</v>
      </c>
      <c r="C415" s="13">
        <v>25859</v>
      </c>
      <c r="D415" s="13">
        <v>111</v>
      </c>
      <c r="E415" s="13">
        <v>25970</v>
      </c>
      <c r="F415" s="20">
        <f t="shared" si="38"/>
        <v>0.4274162495186754</v>
      </c>
      <c r="G415" s="29">
        <f t="shared" si="39"/>
        <v>0.03965142017758482</v>
      </c>
      <c r="H415" s="29">
        <f t="shared" si="40"/>
        <v>0.0011970039960522592</v>
      </c>
      <c r="I415" s="23"/>
      <c r="J415" s="111">
        <f aca="true" t="shared" si="41" ref="J415:J420">ABS(G415-H415)/100</f>
        <v>0.00038454416181532563</v>
      </c>
    </row>
    <row r="416" spans="1:10" ht="12.75">
      <c r="A416" s="16" t="s">
        <v>287</v>
      </c>
      <c r="B416" s="13" t="s">
        <v>808</v>
      </c>
      <c r="C416" s="13">
        <v>801958</v>
      </c>
      <c r="D416" s="13">
        <v>4911</v>
      </c>
      <c r="E416" s="13">
        <v>806869</v>
      </c>
      <c r="F416" s="20">
        <f t="shared" si="38"/>
        <v>0.6086489876299622</v>
      </c>
      <c r="G416" s="29">
        <f t="shared" si="39"/>
        <v>1.2296985043031659</v>
      </c>
      <c r="H416" s="29">
        <f t="shared" si="40"/>
        <v>0.052959338960474285</v>
      </c>
      <c r="I416" s="23"/>
      <c r="J416" s="111">
        <f t="shared" si="41"/>
        <v>0.011767391653426915</v>
      </c>
    </row>
    <row r="417" spans="1:10" ht="26.25">
      <c r="A417" s="16" t="s">
        <v>288</v>
      </c>
      <c r="B417" s="13" t="s">
        <v>809</v>
      </c>
      <c r="C417" s="13">
        <v>28617</v>
      </c>
      <c r="D417" s="13">
        <v>387</v>
      </c>
      <c r="E417" s="13">
        <v>29004</v>
      </c>
      <c r="F417" s="20">
        <f t="shared" si="38"/>
        <v>1.3342987174182872</v>
      </c>
      <c r="G417" s="29">
        <f t="shared" si="39"/>
        <v>0.043880455207933204</v>
      </c>
      <c r="H417" s="29">
        <f t="shared" si="40"/>
        <v>0.004173338256506526</v>
      </c>
      <c r="I417" s="23"/>
      <c r="J417" s="111">
        <f t="shared" si="41"/>
        <v>0.0003970711695142668</v>
      </c>
    </row>
    <row r="418" spans="1:10" ht="26.25">
      <c r="A418" s="16" t="s">
        <v>289</v>
      </c>
      <c r="B418" s="13" t="s">
        <v>803</v>
      </c>
      <c r="C418" s="13">
        <v>123327</v>
      </c>
      <c r="D418" s="13">
        <v>1422</v>
      </c>
      <c r="E418" s="13">
        <v>124749</v>
      </c>
      <c r="F418" s="20">
        <f t="shared" si="38"/>
        <v>1.1398888969049852</v>
      </c>
      <c r="G418" s="29">
        <f t="shared" si="39"/>
        <v>0.1891059474937547</v>
      </c>
      <c r="H418" s="29">
        <f t="shared" si="40"/>
        <v>0.015334591733210024</v>
      </c>
      <c r="I418" s="23"/>
      <c r="J418" s="111">
        <f t="shared" si="41"/>
        <v>0.0017377135576054467</v>
      </c>
    </row>
    <row r="419" spans="1:10" ht="26.25">
      <c r="A419" s="16" t="s">
        <v>290</v>
      </c>
      <c r="B419" s="13" t="s">
        <v>804</v>
      </c>
      <c r="C419" s="13">
        <v>834592</v>
      </c>
      <c r="D419" s="13">
        <v>7204</v>
      </c>
      <c r="E419" s="13">
        <v>841796</v>
      </c>
      <c r="F419" s="20">
        <f t="shared" si="38"/>
        <v>0.8557892886162443</v>
      </c>
      <c r="G419" s="29">
        <f t="shared" si="39"/>
        <v>1.279738507631806</v>
      </c>
      <c r="H419" s="29">
        <f t="shared" si="40"/>
        <v>0.07768663772577006</v>
      </c>
      <c r="I419" s="23"/>
      <c r="J419" s="111">
        <f t="shared" si="41"/>
        <v>0.012020518699060359</v>
      </c>
    </row>
    <row r="420" spans="1:10" ht="26.25">
      <c r="A420" s="16" t="s">
        <v>291</v>
      </c>
      <c r="B420" s="13" t="s">
        <v>805</v>
      </c>
      <c r="C420" s="13">
        <v>13547</v>
      </c>
      <c r="D420" s="13">
        <v>188</v>
      </c>
      <c r="E420" s="13">
        <v>13735</v>
      </c>
      <c r="F420" s="20">
        <f t="shared" si="38"/>
        <v>1.3687659264652348</v>
      </c>
      <c r="G420" s="29">
        <f t="shared" si="39"/>
        <v>0.020772566191490063</v>
      </c>
      <c r="H420" s="29">
        <f t="shared" si="40"/>
        <v>0.0020273581194398625</v>
      </c>
      <c r="I420" s="23"/>
      <c r="J420" s="111">
        <f t="shared" si="41"/>
        <v>0.00018745208072050199</v>
      </c>
    </row>
    <row r="421" spans="1:10" ht="12.75">
      <c r="A421" s="34" t="s">
        <v>292</v>
      </c>
      <c r="B421" s="24" t="s">
        <v>806</v>
      </c>
      <c r="C421" s="25">
        <v>46856</v>
      </c>
      <c r="D421" s="25">
        <v>4282</v>
      </c>
      <c r="E421" s="25">
        <v>51138</v>
      </c>
      <c r="F421" s="35">
        <f t="shared" si="38"/>
        <v>8.373420939418827</v>
      </c>
      <c r="G421" s="36">
        <f t="shared" si="39"/>
        <v>0.07184759440971863</v>
      </c>
      <c r="H421" s="36">
        <f t="shared" si="40"/>
        <v>0.04617631631617815</v>
      </c>
      <c r="I421" s="112"/>
      <c r="J421" s="113"/>
    </row>
    <row r="422" spans="1:10" ht="12.75">
      <c r="A422" s="16" t="s">
        <v>293</v>
      </c>
      <c r="B422" s="13" t="s">
        <v>807</v>
      </c>
      <c r="C422" s="13">
        <v>9135</v>
      </c>
      <c r="D422" s="13">
        <v>510</v>
      </c>
      <c r="E422" s="13">
        <v>9645</v>
      </c>
      <c r="F422" s="20">
        <f t="shared" si="38"/>
        <v>5.287713841368585</v>
      </c>
      <c r="G422" s="29">
        <f t="shared" si="39"/>
        <v>0.014007336839098083</v>
      </c>
      <c r="H422" s="29">
        <f t="shared" si="40"/>
        <v>0.005499748089969839</v>
      </c>
      <c r="I422" s="23"/>
      <c r="J422" s="111">
        <f aca="true" t="shared" si="42" ref="J422:J485">ABS(G422-H422)/100</f>
        <v>8.507588749128244E-05</v>
      </c>
    </row>
    <row r="423" spans="1:10" ht="12.75">
      <c r="A423" s="16" t="s">
        <v>294</v>
      </c>
      <c r="B423" s="13"/>
      <c r="C423" s="13">
        <v>1928</v>
      </c>
      <c r="D423" s="13">
        <v>242</v>
      </c>
      <c r="E423" s="13">
        <v>2170</v>
      </c>
      <c r="F423" s="20">
        <f t="shared" si="38"/>
        <v>11.152073732718893</v>
      </c>
      <c r="G423" s="29">
        <f t="shared" si="39"/>
        <v>0.002956337758706196</v>
      </c>
      <c r="H423" s="29">
        <f t="shared" si="40"/>
        <v>0.00260968438778961</v>
      </c>
      <c r="I423" s="23"/>
      <c r="J423" s="111">
        <f t="shared" si="42"/>
        <v>3.466533709165858E-06</v>
      </c>
    </row>
    <row r="424" spans="1:10" ht="12.75">
      <c r="A424" s="16"/>
      <c r="B424" s="13"/>
      <c r="C424" s="13">
        <v>35793</v>
      </c>
      <c r="D424" s="13">
        <v>3530</v>
      </c>
      <c r="E424" s="13">
        <v>39323</v>
      </c>
      <c r="F424" s="20">
        <f t="shared" si="38"/>
        <v>8.976934618416703</v>
      </c>
      <c r="G424" s="29">
        <f t="shared" si="39"/>
        <v>0.05488391981191436</v>
      </c>
      <c r="H424" s="29">
        <f t="shared" si="40"/>
        <v>0.0380668838384187</v>
      </c>
      <c r="I424" s="23"/>
      <c r="J424" s="111">
        <f t="shared" si="42"/>
        <v>0.0001681703597349566</v>
      </c>
    </row>
    <row r="425" spans="1:10" ht="39">
      <c r="A425" s="42" t="s">
        <v>295</v>
      </c>
      <c r="B425" s="14" t="s">
        <v>810</v>
      </c>
      <c r="C425" s="15">
        <v>3979482</v>
      </c>
      <c r="D425" s="15">
        <v>814778</v>
      </c>
      <c r="E425" s="15">
        <v>4794260</v>
      </c>
      <c r="F425" s="45">
        <f t="shared" si="38"/>
        <v>16.994864692361283</v>
      </c>
      <c r="G425" s="44">
        <f t="shared" si="39"/>
        <v>6.102019137288201</v>
      </c>
      <c r="H425" s="44">
        <f t="shared" si="40"/>
        <v>8.786419116175384</v>
      </c>
      <c r="I425" s="116"/>
      <c r="J425" s="117"/>
    </row>
    <row r="426" spans="1:10" ht="39">
      <c r="A426" s="34" t="s">
        <v>296</v>
      </c>
      <c r="B426" s="24" t="s">
        <v>811</v>
      </c>
      <c r="C426" s="25">
        <v>85981</v>
      </c>
      <c r="D426" s="25">
        <v>2566</v>
      </c>
      <c r="E426" s="25">
        <v>88547</v>
      </c>
      <c r="F426" s="35">
        <f t="shared" si="38"/>
        <v>2.8978960326154475</v>
      </c>
      <c r="G426" s="36">
        <f t="shared" si="39"/>
        <v>0.13184070375068332</v>
      </c>
      <c r="H426" s="36">
        <f t="shared" si="40"/>
        <v>0.02767128156639727</v>
      </c>
      <c r="I426" s="112"/>
      <c r="J426" s="119"/>
    </row>
    <row r="427" spans="1:10" ht="26.25">
      <c r="A427" s="16" t="s">
        <v>297</v>
      </c>
      <c r="B427" s="13" t="s">
        <v>812</v>
      </c>
      <c r="C427" s="13">
        <v>52090</v>
      </c>
      <c r="D427" s="13">
        <v>1031</v>
      </c>
      <c r="E427" s="13">
        <v>53121</v>
      </c>
      <c r="F427" s="20">
        <f t="shared" si="38"/>
        <v>1.9408520170930519</v>
      </c>
      <c r="G427" s="29">
        <f t="shared" si="39"/>
        <v>0.07987325407209842</v>
      </c>
      <c r="H427" s="29">
        <f t="shared" si="40"/>
        <v>0.01111811819756648</v>
      </c>
      <c r="I427" s="23"/>
      <c r="J427" s="111">
        <f t="shared" si="42"/>
        <v>0.0006875513587453194</v>
      </c>
    </row>
    <row r="428" spans="1:10" ht="12.75">
      <c r="A428" s="16" t="s">
        <v>298</v>
      </c>
      <c r="B428" s="13" t="s">
        <v>813</v>
      </c>
      <c r="C428" s="13">
        <v>17903</v>
      </c>
      <c r="D428" s="13">
        <v>1163</v>
      </c>
      <c r="E428" s="13">
        <v>19066</v>
      </c>
      <c r="F428" s="20">
        <f t="shared" si="38"/>
        <v>6.09986363159551</v>
      </c>
      <c r="G428" s="29">
        <f t="shared" si="39"/>
        <v>0.027451926812301363</v>
      </c>
      <c r="H428" s="29">
        <f t="shared" si="40"/>
        <v>0.012541582409088085</v>
      </c>
      <c r="I428" s="23"/>
      <c r="J428" s="111">
        <f t="shared" si="42"/>
        <v>0.00014910344403213277</v>
      </c>
    </row>
    <row r="429" spans="1:10" ht="12.75">
      <c r="A429" s="16" t="s">
        <v>299</v>
      </c>
      <c r="B429" s="13" t="s">
        <v>814</v>
      </c>
      <c r="C429" s="13">
        <v>2060</v>
      </c>
      <c r="D429" s="13">
        <v>25</v>
      </c>
      <c r="E429" s="13">
        <v>2085</v>
      </c>
      <c r="F429" s="20">
        <f t="shared" si="38"/>
        <v>1.1990407673860912</v>
      </c>
      <c r="G429" s="29">
        <f t="shared" si="39"/>
        <v>0.003158742626003508</v>
      </c>
      <c r="H429" s="29">
        <f t="shared" si="40"/>
        <v>0.0002695954946063647</v>
      </c>
      <c r="I429" s="23"/>
      <c r="J429" s="111">
        <f t="shared" si="42"/>
        <v>2.8891471313971434E-05</v>
      </c>
    </row>
    <row r="430" spans="1:10" ht="26.25">
      <c r="A430" s="16" t="s">
        <v>300</v>
      </c>
      <c r="B430" s="13" t="s">
        <v>815</v>
      </c>
      <c r="C430" s="13">
        <v>1363</v>
      </c>
      <c r="D430" s="13">
        <v>9</v>
      </c>
      <c r="E430" s="13">
        <v>1372</v>
      </c>
      <c r="F430" s="20">
        <f t="shared" si="38"/>
        <v>0.6559766763848397</v>
      </c>
      <c r="G430" s="29">
        <f t="shared" si="39"/>
        <v>0.002089983591865428</v>
      </c>
      <c r="H430" s="29">
        <f t="shared" si="40"/>
        <v>9.705437805829129E-05</v>
      </c>
      <c r="I430" s="23"/>
      <c r="J430" s="111">
        <f t="shared" si="42"/>
        <v>1.9929292138071365E-05</v>
      </c>
    </row>
    <row r="431" spans="1:10" ht="12.75">
      <c r="A431" s="16" t="s">
        <v>301</v>
      </c>
      <c r="B431" s="13" t="s">
        <v>816</v>
      </c>
      <c r="C431" s="13">
        <v>4557</v>
      </c>
      <c r="D431" s="13">
        <v>90</v>
      </c>
      <c r="E431" s="13">
        <v>4647</v>
      </c>
      <c r="F431" s="20">
        <f t="shared" si="38"/>
        <v>1.9367333763718526</v>
      </c>
      <c r="G431" s="29">
        <f t="shared" si="39"/>
        <v>0.0069875680323776635</v>
      </c>
      <c r="H431" s="29">
        <f t="shared" si="40"/>
        <v>0.0009705437805829129</v>
      </c>
      <c r="I431" s="23"/>
      <c r="J431" s="111">
        <f t="shared" si="42"/>
        <v>6.017024251794751E-05</v>
      </c>
    </row>
    <row r="432" spans="1:10" ht="12.75">
      <c r="A432" s="16" t="s">
        <v>302</v>
      </c>
      <c r="B432" s="13" t="s">
        <v>817</v>
      </c>
      <c r="C432" s="13">
        <v>1732</v>
      </c>
      <c r="D432" s="13">
        <v>143</v>
      </c>
      <c r="E432" s="13">
        <v>1875</v>
      </c>
      <c r="F432" s="20">
        <f t="shared" si="38"/>
        <v>7.626666666666666</v>
      </c>
      <c r="G432" s="29">
        <f t="shared" si="39"/>
        <v>0.002655797198173824</v>
      </c>
      <c r="H432" s="29">
        <f t="shared" si="40"/>
        <v>0.001542086229148406</v>
      </c>
      <c r="I432" s="23"/>
      <c r="J432" s="111">
        <f t="shared" si="42"/>
        <v>1.1137109690254177E-05</v>
      </c>
    </row>
    <row r="433" spans="1:10" ht="26.25">
      <c r="A433" s="16" t="s">
        <v>303</v>
      </c>
      <c r="B433" s="13" t="s">
        <v>818</v>
      </c>
      <c r="C433" s="13">
        <v>6276</v>
      </c>
      <c r="D433" s="13">
        <v>105</v>
      </c>
      <c r="E433" s="13">
        <v>6381</v>
      </c>
      <c r="F433" s="20">
        <f t="shared" si="38"/>
        <v>1.6455101081335213</v>
      </c>
      <c r="G433" s="29">
        <f t="shared" si="39"/>
        <v>0.009623431417863116</v>
      </c>
      <c r="H433" s="29">
        <f t="shared" si="40"/>
        <v>0.0011323010773467317</v>
      </c>
      <c r="I433" s="23"/>
      <c r="J433" s="111">
        <f t="shared" si="42"/>
        <v>8.491130340516384E-05</v>
      </c>
    </row>
    <row r="434" spans="1:10" ht="12.75">
      <c r="A434" s="34" t="s">
        <v>304</v>
      </c>
      <c r="B434" s="24" t="s">
        <v>819</v>
      </c>
      <c r="C434" s="25">
        <v>66507</v>
      </c>
      <c r="D434" s="25">
        <v>20510</v>
      </c>
      <c r="E434" s="25">
        <v>87017</v>
      </c>
      <c r="F434" s="37">
        <f t="shared" si="38"/>
        <v>23.570106990588048</v>
      </c>
      <c r="G434" s="36">
        <f t="shared" si="39"/>
        <v>0.1019798523435026</v>
      </c>
      <c r="H434" s="36">
        <f t="shared" si="40"/>
        <v>0.22117614377506162</v>
      </c>
      <c r="I434" s="112"/>
      <c r="J434" s="119"/>
    </row>
    <row r="435" spans="1:10" ht="12.75">
      <c r="A435" s="16" t="s">
        <v>305</v>
      </c>
      <c r="B435" s="13" t="s">
        <v>820</v>
      </c>
      <c r="C435" s="13">
        <v>66507</v>
      </c>
      <c r="D435" s="13">
        <v>20510</v>
      </c>
      <c r="E435" s="13">
        <v>87017</v>
      </c>
      <c r="F435" s="26">
        <f t="shared" si="38"/>
        <v>23.570106990588048</v>
      </c>
      <c r="G435" s="29">
        <f t="shared" si="39"/>
        <v>0.1019798523435026</v>
      </c>
      <c r="H435" s="29">
        <f t="shared" si="40"/>
        <v>0.22117614377506162</v>
      </c>
      <c r="I435" s="23"/>
      <c r="J435" s="111">
        <f t="shared" si="42"/>
        <v>0.0011919629143155902</v>
      </c>
    </row>
    <row r="436" spans="1:10" ht="12.75">
      <c r="A436" s="16" t="s">
        <v>306</v>
      </c>
      <c r="B436" s="13" t="s">
        <v>821</v>
      </c>
      <c r="C436" s="13"/>
      <c r="D436" s="13"/>
      <c r="E436" s="13"/>
      <c r="F436" s="20"/>
      <c r="G436" s="29">
        <f t="shared" si="39"/>
        <v>0</v>
      </c>
      <c r="H436" s="29">
        <f t="shared" si="40"/>
        <v>0</v>
      </c>
      <c r="I436" s="23"/>
      <c r="J436" s="111">
        <f t="shared" si="42"/>
        <v>0</v>
      </c>
    </row>
    <row r="437" spans="1:10" ht="12.75">
      <c r="A437" s="16" t="s">
        <v>307</v>
      </c>
      <c r="B437" s="13" t="s">
        <v>822</v>
      </c>
      <c r="C437" s="13"/>
      <c r="D437" s="13"/>
      <c r="E437" s="13"/>
      <c r="F437" s="20"/>
      <c r="G437" s="29">
        <f t="shared" si="39"/>
        <v>0</v>
      </c>
      <c r="H437" s="29">
        <f t="shared" si="40"/>
        <v>0</v>
      </c>
      <c r="I437" s="23"/>
      <c r="J437" s="111">
        <f t="shared" si="42"/>
        <v>0</v>
      </c>
    </row>
    <row r="438" spans="1:10" ht="26.25">
      <c r="A438" s="34" t="s">
        <v>308</v>
      </c>
      <c r="B438" s="24" t="s">
        <v>823</v>
      </c>
      <c r="C438" s="25">
        <v>717215</v>
      </c>
      <c r="D438" s="25">
        <v>127475</v>
      </c>
      <c r="E438" s="25">
        <v>844690</v>
      </c>
      <c r="F438" s="37">
        <f aca="true" t="shared" si="43" ref="F438:F445">D438/E438*100</f>
        <v>15.091335282766458</v>
      </c>
      <c r="G438" s="36">
        <f t="shared" si="39"/>
        <v>1.0997561128684983</v>
      </c>
      <c r="H438" s="36">
        <f t="shared" si="40"/>
        <v>1.3746674269978536</v>
      </c>
      <c r="I438" s="112"/>
      <c r="J438" s="119"/>
    </row>
    <row r="439" spans="1:10" ht="12.75">
      <c r="A439" s="16" t="s">
        <v>309</v>
      </c>
      <c r="B439" s="13" t="s">
        <v>824</v>
      </c>
      <c r="C439" s="13">
        <v>99461</v>
      </c>
      <c r="D439" s="13">
        <v>15559</v>
      </c>
      <c r="E439" s="13">
        <v>115020</v>
      </c>
      <c r="F439" s="26">
        <f t="shared" si="43"/>
        <v>13.52721265866806</v>
      </c>
      <c r="G439" s="29">
        <f t="shared" si="39"/>
        <v>0.15251053413831794</v>
      </c>
      <c r="H439" s="29">
        <f t="shared" si="40"/>
        <v>0.16778545202321712</v>
      </c>
      <c r="I439" s="23"/>
      <c r="J439" s="111">
        <f t="shared" si="42"/>
        <v>0.0001527491788489918</v>
      </c>
    </row>
    <row r="440" spans="1:10" ht="12.75">
      <c r="A440" s="16" t="s">
        <v>310</v>
      </c>
      <c r="B440" s="13" t="s">
        <v>825</v>
      </c>
      <c r="C440" s="13">
        <v>426564</v>
      </c>
      <c r="D440" s="13">
        <v>82580</v>
      </c>
      <c r="E440" s="13">
        <v>509144</v>
      </c>
      <c r="F440" s="26">
        <f t="shared" si="43"/>
        <v>16.219379978945053</v>
      </c>
      <c r="G440" s="29">
        <f t="shared" si="39"/>
        <v>0.6540805288925051</v>
      </c>
      <c r="H440" s="29">
        <f t="shared" si="40"/>
        <v>0.8905278377837439</v>
      </c>
      <c r="I440" s="23"/>
      <c r="J440" s="111">
        <f t="shared" si="42"/>
        <v>0.0023644730889123876</v>
      </c>
    </row>
    <row r="441" spans="1:10" ht="12.75">
      <c r="A441" s="16" t="s">
        <v>311</v>
      </c>
      <c r="B441" s="13" t="s">
        <v>826</v>
      </c>
      <c r="C441" s="13">
        <v>102990</v>
      </c>
      <c r="D441" s="13">
        <v>13025</v>
      </c>
      <c r="E441" s="13">
        <v>116015</v>
      </c>
      <c r="F441" s="26">
        <f t="shared" si="43"/>
        <v>11.226996509072103</v>
      </c>
      <c r="G441" s="29">
        <f t="shared" si="39"/>
        <v>0.15792179759810743</v>
      </c>
      <c r="H441" s="29">
        <f t="shared" si="40"/>
        <v>0.140459252689916</v>
      </c>
      <c r="I441" s="23"/>
      <c r="J441" s="111">
        <f t="shared" si="42"/>
        <v>0.00017462544908191434</v>
      </c>
    </row>
    <row r="442" spans="1:10" ht="12.75">
      <c r="A442" s="16" t="s">
        <v>312</v>
      </c>
      <c r="B442" s="13" t="s">
        <v>827</v>
      </c>
      <c r="C442" s="13">
        <v>17255</v>
      </c>
      <c r="D442" s="13">
        <v>3149</v>
      </c>
      <c r="E442" s="13">
        <v>20404</v>
      </c>
      <c r="F442" s="26">
        <f t="shared" si="43"/>
        <v>15.433248382670065</v>
      </c>
      <c r="G442" s="29">
        <f t="shared" si="39"/>
        <v>0.026458302918296376</v>
      </c>
      <c r="H442" s="29">
        <f t="shared" si="40"/>
        <v>0.033958248500617697</v>
      </c>
      <c r="I442" s="23"/>
      <c r="J442" s="111">
        <f t="shared" si="42"/>
        <v>7.49994558232132E-05</v>
      </c>
    </row>
    <row r="443" spans="1:10" ht="12.75">
      <c r="A443" s="16" t="s">
        <v>313</v>
      </c>
      <c r="B443" s="13" t="s">
        <v>828</v>
      </c>
      <c r="C443" s="13">
        <v>35465</v>
      </c>
      <c r="D443" s="13">
        <v>6476</v>
      </c>
      <c r="E443" s="13">
        <v>41941</v>
      </c>
      <c r="F443" s="26">
        <f t="shared" si="43"/>
        <v>15.440738179824038</v>
      </c>
      <c r="G443" s="29">
        <f t="shared" si="39"/>
        <v>0.054380974384084665</v>
      </c>
      <c r="H443" s="29">
        <f t="shared" si="40"/>
        <v>0.06983601692283271</v>
      </c>
      <c r="I443" s="23"/>
      <c r="J443" s="111">
        <f t="shared" si="42"/>
        <v>0.0001545504253874805</v>
      </c>
    </row>
    <row r="444" spans="1:10" ht="26.25">
      <c r="A444" s="16" t="s">
        <v>314</v>
      </c>
      <c r="B444" s="13" t="s">
        <v>829</v>
      </c>
      <c r="C444" s="13">
        <v>18675</v>
      </c>
      <c r="D444" s="13">
        <v>4673</v>
      </c>
      <c r="E444" s="13">
        <v>23348</v>
      </c>
      <c r="F444" s="26">
        <f t="shared" si="43"/>
        <v>20.01456227514134</v>
      </c>
      <c r="G444" s="29">
        <f t="shared" si="39"/>
        <v>0.028635688611949282</v>
      </c>
      <c r="H444" s="29">
        <f t="shared" si="40"/>
        <v>0.05039278985182169</v>
      </c>
      <c r="I444" s="23"/>
      <c r="J444" s="111">
        <f t="shared" si="42"/>
        <v>0.00021757101239872406</v>
      </c>
    </row>
    <row r="445" spans="1:10" ht="26.25">
      <c r="A445" s="16" t="s">
        <v>315</v>
      </c>
      <c r="B445" s="13" t="s">
        <v>830</v>
      </c>
      <c r="C445" s="13">
        <v>16805</v>
      </c>
      <c r="D445" s="13">
        <v>2013</v>
      </c>
      <c r="E445" s="13">
        <v>18818</v>
      </c>
      <c r="F445" s="20">
        <f t="shared" si="43"/>
        <v>10.697204803911148</v>
      </c>
      <c r="G445" s="29">
        <f t="shared" si="39"/>
        <v>0.025768286325237356</v>
      </c>
      <c r="H445" s="29">
        <f t="shared" si="40"/>
        <v>0.021707829225704484</v>
      </c>
      <c r="I445" s="23"/>
      <c r="J445" s="111">
        <f t="shared" si="42"/>
        <v>4.0604570995328716E-05</v>
      </c>
    </row>
    <row r="446" spans="1:10" ht="12.75">
      <c r="A446" s="34" t="s">
        <v>316</v>
      </c>
      <c r="B446" s="24" t="s">
        <v>831</v>
      </c>
      <c r="C446" s="24"/>
      <c r="D446" s="24"/>
      <c r="E446" s="24"/>
      <c r="F446" s="35"/>
      <c r="G446" s="36">
        <f t="shared" si="39"/>
        <v>0</v>
      </c>
      <c r="H446" s="36">
        <f t="shared" si="40"/>
        <v>0</v>
      </c>
      <c r="I446" s="112"/>
      <c r="J446" s="119"/>
    </row>
    <row r="447" spans="1:10" ht="12.75">
      <c r="A447" s="16" t="s">
        <v>317</v>
      </c>
      <c r="B447" s="13" t="s">
        <v>832</v>
      </c>
      <c r="C447" s="13"/>
      <c r="D447" s="13"/>
      <c r="E447" s="13"/>
      <c r="F447" s="20"/>
      <c r="G447" s="29">
        <f t="shared" si="39"/>
        <v>0</v>
      </c>
      <c r="H447" s="29">
        <f t="shared" si="40"/>
        <v>0</v>
      </c>
      <c r="I447" s="23"/>
      <c r="J447" s="111">
        <f t="shared" si="42"/>
        <v>0</v>
      </c>
    </row>
    <row r="448" spans="1:10" ht="26.25">
      <c r="A448" s="34" t="s">
        <v>318</v>
      </c>
      <c r="B448" s="24" t="s">
        <v>833</v>
      </c>
      <c r="C448" s="25">
        <v>728876</v>
      </c>
      <c r="D448" s="25">
        <v>396646</v>
      </c>
      <c r="E448" s="25">
        <v>1125522</v>
      </c>
      <c r="F448" s="37">
        <f aca="true" t="shared" si="44" ref="F448:F511">D448/E448*100</f>
        <v>35.2410703655726</v>
      </c>
      <c r="G448" s="36">
        <f t="shared" si="39"/>
        <v>1.1176367428499676</v>
      </c>
      <c r="H448" s="36">
        <f t="shared" si="40"/>
        <v>4.277358982145445</v>
      </c>
      <c r="I448" s="112"/>
      <c r="J448" s="119"/>
    </row>
    <row r="449" spans="1:10" ht="12.75">
      <c r="A449" s="16" t="s">
        <v>319</v>
      </c>
      <c r="B449" s="13" t="s">
        <v>834</v>
      </c>
      <c r="C449" s="13">
        <v>377044</v>
      </c>
      <c r="D449" s="13">
        <v>339348</v>
      </c>
      <c r="E449" s="13">
        <v>716392</v>
      </c>
      <c r="F449" s="26">
        <f t="shared" si="44"/>
        <v>47.36903818021418</v>
      </c>
      <c r="G449" s="29">
        <f t="shared" si="39"/>
        <v>0.578148036251877</v>
      </c>
      <c r="H449" s="29">
        <f t="shared" si="40"/>
        <v>3.659467676147226</v>
      </c>
      <c r="I449" s="23"/>
      <c r="J449" s="111">
        <f t="shared" si="42"/>
        <v>0.03081319639895349</v>
      </c>
    </row>
    <row r="450" spans="1:10" ht="26.25">
      <c r="A450" s="16" t="s">
        <v>320</v>
      </c>
      <c r="B450" s="13" t="s">
        <v>835</v>
      </c>
      <c r="C450" s="13">
        <v>207069</v>
      </c>
      <c r="D450" s="13">
        <v>11123</v>
      </c>
      <c r="E450" s="13">
        <v>218192</v>
      </c>
      <c r="F450" s="26">
        <f t="shared" si="44"/>
        <v>5.097803769157439</v>
      </c>
      <c r="G450" s="29">
        <f t="shared" si="39"/>
        <v>0.31751343535141774</v>
      </c>
      <c r="H450" s="29">
        <f t="shared" si="40"/>
        <v>0.11994842746026377</v>
      </c>
      <c r="I450" s="23"/>
      <c r="J450" s="111">
        <f t="shared" si="42"/>
        <v>0.00197565007891154</v>
      </c>
    </row>
    <row r="451" spans="1:10" ht="26.25">
      <c r="A451" s="16" t="s">
        <v>321</v>
      </c>
      <c r="B451" s="13" t="s">
        <v>836</v>
      </c>
      <c r="C451" s="13">
        <v>144763</v>
      </c>
      <c r="D451" s="13">
        <v>46175</v>
      </c>
      <c r="E451" s="13">
        <v>190938</v>
      </c>
      <c r="F451" s="26">
        <f t="shared" si="44"/>
        <v>24.18324272800595</v>
      </c>
      <c r="G451" s="29">
        <f t="shared" si="39"/>
        <v>0.22197527124667277</v>
      </c>
      <c r="H451" s="29">
        <f t="shared" si="40"/>
        <v>0.4979428785379556</v>
      </c>
      <c r="I451" s="23"/>
      <c r="J451" s="111">
        <f t="shared" si="42"/>
        <v>0.0027596760729128285</v>
      </c>
    </row>
    <row r="452" spans="1:10" ht="12.75">
      <c r="A452" s="34" t="s">
        <v>322</v>
      </c>
      <c r="B452" s="24" t="s">
        <v>837</v>
      </c>
      <c r="C452" s="25">
        <v>1299534</v>
      </c>
      <c r="D452" s="25">
        <v>175698</v>
      </c>
      <c r="E452" s="25">
        <v>1475232</v>
      </c>
      <c r="F452" s="35">
        <f t="shared" si="44"/>
        <v>11.909855534587102</v>
      </c>
      <c r="G452" s="36">
        <f t="shared" si="39"/>
        <v>1.9926667183207978</v>
      </c>
      <c r="H452" s="36">
        <f t="shared" si="40"/>
        <v>1.8946955684539624</v>
      </c>
      <c r="I452" s="112"/>
      <c r="J452" s="119"/>
    </row>
    <row r="453" spans="1:10" ht="12.75">
      <c r="A453" s="16" t="s">
        <v>323</v>
      </c>
      <c r="B453" s="13" t="s">
        <v>838</v>
      </c>
      <c r="C453" s="13">
        <v>49570</v>
      </c>
      <c r="D453" s="13">
        <v>815</v>
      </c>
      <c r="E453" s="13">
        <v>50385</v>
      </c>
      <c r="F453" s="20">
        <f t="shared" si="44"/>
        <v>1.6175449042373724</v>
      </c>
      <c r="G453" s="29">
        <f t="shared" si="39"/>
        <v>0.07600916115096792</v>
      </c>
      <c r="H453" s="29">
        <f t="shared" si="40"/>
        <v>0.008788813124167488</v>
      </c>
      <c r="I453" s="23"/>
      <c r="J453" s="111">
        <f t="shared" si="42"/>
        <v>0.0006722034802680043</v>
      </c>
    </row>
    <row r="454" spans="1:10" ht="26.25">
      <c r="A454" s="16" t="s">
        <v>324</v>
      </c>
      <c r="B454" s="13" t="s">
        <v>839</v>
      </c>
      <c r="C454" s="13">
        <v>962440</v>
      </c>
      <c r="D454" s="13">
        <v>138117</v>
      </c>
      <c r="E454" s="13">
        <v>1100557</v>
      </c>
      <c r="F454" s="20">
        <f t="shared" si="44"/>
        <v>12.549736179043885</v>
      </c>
      <c r="G454" s="29">
        <f t="shared" si="39"/>
        <v>1.4757768218304934</v>
      </c>
      <c r="H454" s="29">
        <f t="shared" si="40"/>
        <v>1.489428837141891</v>
      </c>
      <c r="I454" s="23"/>
      <c r="J454" s="111">
        <f t="shared" si="42"/>
        <v>0.00013652015311397481</v>
      </c>
    </row>
    <row r="455" spans="1:10" ht="12.75">
      <c r="A455" s="16" t="s">
        <v>325</v>
      </c>
      <c r="B455" s="13" t="s">
        <v>840</v>
      </c>
      <c r="C455" s="13">
        <v>144440</v>
      </c>
      <c r="D455" s="13">
        <v>15741</v>
      </c>
      <c r="E455" s="13">
        <v>160181</v>
      </c>
      <c r="F455" s="20">
        <f t="shared" si="44"/>
        <v>9.82700819697717</v>
      </c>
      <c r="G455" s="29">
        <f t="shared" si="39"/>
        <v>0.22147999266987706</v>
      </c>
      <c r="H455" s="29">
        <f t="shared" si="40"/>
        <v>0.16974810722395148</v>
      </c>
      <c r="I455" s="23"/>
      <c r="J455" s="111">
        <f t="shared" si="42"/>
        <v>0.0005173188544592557</v>
      </c>
    </row>
    <row r="456" spans="1:10" ht="12.75">
      <c r="A456" s="16" t="s">
        <v>326</v>
      </c>
      <c r="B456" s="13" t="s">
        <v>1079</v>
      </c>
      <c r="C456" s="13">
        <v>143084</v>
      </c>
      <c r="D456" s="13">
        <v>21025</v>
      </c>
      <c r="E456" s="13">
        <v>164109</v>
      </c>
      <c r="F456" s="20">
        <f t="shared" si="44"/>
        <v>12.811606919791114</v>
      </c>
      <c r="G456" s="29">
        <f t="shared" si="39"/>
        <v>0.21940074266945925</v>
      </c>
      <c r="H456" s="29">
        <f t="shared" si="40"/>
        <v>0.2267298109639527</v>
      </c>
      <c r="I456" s="23"/>
      <c r="J456" s="111">
        <f t="shared" si="42"/>
        <v>7.329068294493452E-05</v>
      </c>
    </row>
    <row r="457" spans="1:10" ht="12.75">
      <c r="A457" s="34" t="s">
        <v>327</v>
      </c>
      <c r="B457" s="24" t="s">
        <v>2</v>
      </c>
      <c r="C457" s="25">
        <v>315899</v>
      </c>
      <c r="D457" s="25">
        <v>59053</v>
      </c>
      <c r="E457" s="25">
        <v>374952</v>
      </c>
      <c r="F457" s="37">
        <f t="shared" si="44"/>
        <v>15.749482600439524</v>
      </c>
      <c r="G457" s="36">
        <f t="shared" si="39"/>
        <v>0.4843901149572244</v>
      </c>
      <c r="H457" s="36">
        <f t="shared" si="40"/>
        <v>0.6368169097195862</v>
      </c>
      <c r="I457" s="112"/>
      <c r="J457" s="119"/>
    </row>
    <row r="458" spans="1:10" ht="12.75">
      <c r="A458" s="16" t="s">
        <v>328</v>
      </c>
      <c r="B458" s="13" t="s">
        <v>841</v>
      </c>
      <c r="C458" s="13">
        <v>118368</v>
      </c>
      <c r="D458" s="13">
        <v>3238</v>
      </c>
      <c r="E458" s="13">
        <v>121606</v>
      </c>
      <c r="F458" s="20">
        <f t="shared" si="44"/>
        <v>2.662697564264921</v>
      </c>
      <c r="G458" s="29">
        <f aca="true" t="shared" si="45" ref="G458:G521">C458/C$701*100</f>
        <v>0.1815019646382443</v>
      </c>
      <c r="H458" s="29">
        <f aca="true" t="shared" si="46" ref="H458:H521">D458/D$701*100</f>
        <v>0.03491800846141636</v>
      </c>
      <c r="I458" s="23"/>
      <c r="J458" s="111">
        <f t="shared" si="42"/>
        <v>0.0014658395617682795</v>
      </c>
    </row>
    <row r="459" spans="1:10" ht="39">
      <c r="A459" s="16" t="s">
        <v>329</v>
      </c>
      <c r="B459" s="13" t="s">
        <v>842</v>
      </c>
      <c r="C459" s="13">
        <v>27783</v>
      </c>
      <c r="D459" s="13">
        <v>18424</v>
      </c>
      <c r="E459" s="13">
        <v>46207</v>
      </c>
      <c r="F459" s="26">
        <f t="shared" si="44"/>
        <v>39.87274655355249</v>
      </c>
      <c r="G459" s="29">
        <f t="shared" si="45"/>
        <v>0.042601624455463824</v>
      </c>
      <c r="H459" s="29">
        <f t="shared" si="46"/>
        <v>0.19868109570510656</v>
      </c>
      <c r="I459" s="23"/>
      <c r="J459" s="111">
        <f t="shared" si="42"/>
        <v>0.0015607947124964272</v>
      </c>
    </row>
    <row r="460" spans="1:10" ht="12.75">
      <c r="A460" s="16" t="s">
        <v>330</v>
      </c>
      <c r="B460" s="13" t="s">
        <v>843</v>
      </c>
      <c r="C460" s="13">
        <v>137976</v>
      </c>
      <c r="D460" s="13">
        <v>26278</v>
      </c>
      <c r="E460" s="13">
        <v>164254</v>
      </c>
      <c r="F460" s="20">
        <f t="shared" si="44"/>
        <v>15.998392733205888</v>
      </c>
      <c r="G460" s="29">
        <f t="shared" si="45"/>
        <v>0.21156828765313596</v>
      </c>
      <c r="H460" s="29">
        <f t="shared" si="46"/>
        <v>0.28337721629064205</v>
      </c>
      <c r="I460" s="23"/>
      <c r="J460" s="111">
        <f t="shared" si="42"/>
        <v>0.000718089286375061</v>
      </c>
    </row>
    <row r="461" spans="1:10" ht="12.75">
      <c r="A461" s="16" t="s">
        <v>1112</v>
      </c>
      <c r="B461" s="13"/>
      <c r="C461" s="13">
        <v>14781</v>
      </c>
      <c r="D461" s="13">
        <v>5752</v>
      </c>
      <c r="E461" s="13">
        <v>20533</v>
      </c>
      <c r="F461" s="26">
        <f t="shared" si="44"/>
        <v>28.013441776652222</v>
      </c>
      <c r="G461" s="29">
        <f t="shared" si="45"/>
        <v>0.02266474502667857</v>
      </c>
      <c r="H461" s="29">
        <f t="shared" si="46"/>
        <v>0.06202853139903239</v>
      </c>
      <c r="I461" s="23"/>
      <c r="J461" s="111">
        <f t="shared" si="42"/>
        <v>0.0003936378637235382</v>
      </c>
    </row>
    <row r="462" spans="1:10" ht="12.75">
      <c r="A462" s="16" t="s">
        <v>1113</v>
      </c>
      <c r="B462" s="13"/>
      <c r="C462" s="13">
        <v>16991</v>
      </c>
      <c r="D462" s="13">
        <v>5361</v>
      </c>
      <c r="E462" s="13">
        <v>22352</v>
      </c>
      <c r="F462" s="26">
        <f t="shared" si="44"/>
        <v>23.984430923407302</v>
      </c>
      <c r="G462" s="29">
        <f t="shared" si="45"/>
        <v>0.026053493183701752</v>
      </c>
      <c r="H462" s="29">
        <f t="shared" si="46"/>
        <v>0.05781205786338884</v>
      </c>
      <c r="I462" s="23"/>
      <c r="J462" s="111">
        <f t="shared" si="42"/>
        <v>0.0003175856467968709</v>
      </c>
    </row>
    <row r="463" spans="1:10" ht="26.25">
      <c r="A463" s="34" t="s">
        <v>331</v>
      </c>
      <c r="B463" s="24" t="s">
        <v>1</v>
      </c>
      <c r="C463" s="25">
        <v>11202</v>
      </c>
      <c r="D463" s="25">
        <v>1233</v>
      </c>
      <c r="E463" s="25">
        <v>12435</v>
      </c>
      <c r="F463" s="35">
        <f t="shared" si="44"/>
        <v>9.91556091676719</v>
      </c>
      <c r="G463" s="36">
        <f t="shared" si="45"/>
        <v>0.017176813056549174</v>
      </c>
      <c r="H463" s="36">
        <f t="shared" si="46"/>
        <v>0.013296449793985907</v>
      </c>
      <c r="I463" s="112"/>
      <c r="J463" s="119"/>
    </row>
    <row r="464" spans="1:10" ht="12.75">
      <c r="A464" s="16" t="s">
        <v>332</v>
      </c>
      <c r="B464" s="13" t="s">
        <v>844</v>
      </c>
      <c r="C464" s="13">
        <v>6309</v>
      </c>
      <c r="D464" s="13">
        <v>758</v>
      </c>
      <c r="E464" s="13">
        <v>7067</v>
      </c>
      <c r="F464" s="20">
        <f t="shared" si="44"/>
        <v>10.725909155228527</v>
      </c>
      <c r="G464" s="29">
        <f t="shared" si="45"/>
        <v>0.009674032634687444</v>
      </c>
      <c r="H464" s="29">
        <f t="shared" si="46"/>
        <v>0.008174135396464978</v>
      </c>
      <c r="I464" s="23"/>
      <c r="J464" s="111">
        <f t="shared" si="42"/>
        <v>1.4998972382224661E-05</v>
      </c>
    </row>
    <row r="465" spans="1:10" ht="12.75">
      <c r="A465" s="16" t="s">
        <v>333</v>
      </c>
      <c r="B465" s="13" t="s">
        <v>845</v>
      </c>
      <c r="C465" s="13">
        <v>2902</v>
      </c>
      <c r="D465" s="13">
        <v>314</v>
      </c>
      <c r="E465" s="13">
        <v>3216</v>
      </c>
      <c r="F465" s="20">
        <f t="shared" si="44"/>
        <v>9.7636815920398</v>
      </c>
      <c r="G465" s="29">
        <f t="shared" si="45"/>
        <v>0.004449840340127273</v>
      </c>
      <c r="H465" s="29">
        <f t="shared" si="46"/>
        <v>0.0033861194122559403</v>
      </c>
      <c r="I465" s="23"/>
      <c r="J465" s="111">
        <f t="shared" si="42"/>
        <v>1.0637209278713325E-05</v>
      </c>
    </row>
    <row r="466" spans="1:10" ht="26.25">
      <c r="A466" s="16" t="s">
        <v>334</v>
      </c>
      <c r="B466" s="13" t="s">
        <v>846</v>
      </c>
      <c r="C466" s="13">
        <v>1991</v>
      </c>
      <c r="D466" s="13">
        <v>161</v>
      </c>
      <c r="E466" s="13">
        <v>2152</v>
      </c>
      <c r="F466" s="20">
        <f t="shared" si="44"/>
        <v>7.481412639405205</v>
      </c>
      <c r="G466" s="29">
        <f t="shared" si="45"/>
        <v>0.003052940081734459</v>
      </c>
      <c r="H466" s="29">
        <f t="shared" si="46"/>
        <v>0.0017361949852649885</v>
      </c>
      <c r="I466" s="23"/>
      <c r="J466" s="111">
        <f t="shared" si="42"/>
        <v>1.3167450964694706E-05</v>
      </c>
    </row>
    <row r="467" spans="1:10" ht="26.25">
      <c r="A467" s="39" t="s">
        <v>335</v>
      </c>
      <c r="B467" s="40" t="s">
        <v>847</v>
      </c>
      <c r="C467" s="41">
        <v>754268</v>
      </c>
      <c r="D467" s="41">
        <v>31597</v>
      </c>
      <c r="E467" s="41">
        <v>785865</v>
      </c>
      <c r="F467" s="37">
        <f t="shared" si="44"/>
        <v>4.02066512696201</v>
      </c>
      <c r="G467" s="38">
        <f t="shared" si="45"/>
        <v>1.1565720791409777</v>
      </c>
      <c r="H467" s="38">
        <f t="shared" si="46"/>
        <v>0.3407363537230922</v>
      </c>
      <c r="I467" s="114"/>
      <c r="J467" s="120"/>
    </row>
    <row r="468" spans="1:10" ht="12.75">
      <c r="A468" s="16" t="s">
        <v>336</v>
      </c>
      <c r="B468" s="13" t="s">
        <v>848</v>
      </c>
      <c r="C468" s="13">
        <v>254233</v>
      </c>
      <c r="D468" s="13">
        <v>4198</v>
      </c>
      <c r="E468" s="13">
        <v>258431</v>
      </c>
      <c r="F468" s="20">
        <f t="shared" si="44"/>
        <v>1.6244181232127723</v>
      </c>
      <c r="G468" s="29">
        <f t="shared" si="45"/>
        <v>0.38983330778483005</v>
      </c>
      <c r="H468" s="29">
        <f t="shared" si="46"/>
        <v>0.04527047545430076</v>
      </c>
      <c r="I468" s="23"/>
      <c r="J468" s="111">
        <f t="shared" si="42"/>
        <v>0.003445628323305293</v>
      </c>
    </row>
    <row r="469" spans="1:10" ht="26.25">
      <c r="A469" s="16" t="s">
        <v>337</v>
      </c>
      <c r="B469" s="13" t="s">
        <v>849</v>
      </c>
      <c r="C469" s="13">
        <v>461727</v>
      </c>
      <c r="D469" s="13">
        <v>18486</v>
      </c>
      <c r="E469" s="13">
        <v>480213</v>
      </c>
      <c r="F469" s="20">
        <f t="shared" si="44"/>
        <v>3.8495417658414075</v>
      </c>
      <c r="G469" s="29">
        <f t="shared" si="45"/>
        <v>0.7079984254741368</v>
      </c>
      <c r="H469" s="29">
        <f t="shared" si="46"/>
        <v>0.19934969253173032</v>
      </c>
      <c r="I469" s="23"/>
      <c r="J469" s="111">
        <f t="shared" si="42"/>
        <v>0.005086487329424065</v>
      </c>
    </row>
    <row r="470" spans="1:10" ht="26.25">
      <c r="A470" s="16" t="s">
        <v>338</v>
      </c>
      <c r="B470" s="13" t="s">
        <v>850</v>
      </c>
      <c r="C470" s="13">
        <v>5403</v>
      </c>
      <c r="D470" s="13">
        <v>622</v>
      </c>
      <c r="E470" s="13">
        <v>6025</v>
      </c>
      <c r="F470" s="20">
        <f t="shared" si="44"/>
        <v>10.323651452282158</v>
      </c>
      <c r="G470" s="29">
        <f t="shared" si="45"/>
        <v>0.008284799227328618</v>
      </c>
      <c r="H470" s="29">
        <f t="shared" si="46"/>
        <v>0.006707535905806353</v>
      </c>
      <c r="I470" s="23"/>
      <c r="J470" s="111">
        <f t="shared" si="42"/>
        <v>1.577263321522265E-05</v>
      </c>
    </row>
    <row r="471" spans="1:10" ht="26.25">
      <c r="A471" s="16" t="s">
        <v>339</v>
      </c>
      <c r="B471" s="13" t="s">
        <v>851</v>
      </c>
      <c r="C471" s="13">
        <v>32905</v>
      </c>
      <c r="D471" s="13">
        <v>8291</v>
      </c>
      <c r="E471" s="13">
        <v>41196</v>
      </c>
      <c r="F471" s="26">
        <f t="shared" si="44"/>
        <v>20.125740363142054</v>
      </c>
      <c r="G471" s="29">
        <f t="shared" si="45"/>
        <v>0.05045554665468225</v>
      </c>
      <c r="H471" s="29">
        <f t="shared" si="46"/>
        <v>0.0894086498312548</v>
      </c>
      <c r="I471" s="23"/>
      <c r="J471" s="111">
        <f t="shared" si="42"/>
        <v>0.00038953103176572545</v>
      </c>
    </row>
    <row r="472" spans="1:10" ht="52.5">
      <c r="A472" s="42" t="s">
        <v>340</v>
      </c>
      <c r="B472" s="15" t="s">
        <v>1080</v>
      </c>
      <c r="C472" s="15">
        <v>29384920</v>
      </c>
      <c r="D472" s="15">
        <v>4308643</v>
      </c>
      <c r="E472" s="15">
        <v>33693563</v>
      </c>
      <c r="F472" s="43">
        <f t="shared" si="44"/>
        <v>12.787733372098403</v>
      </c>
      <c r="G472" s="44">
        <f t="shared" si="45"/>
        <v>45.05796085713739</v>
      </c>
      <c r="H472" s="44">
        <f t="shared" si="46"/>
        <v>46.463629626690036</v>
      </c>
      <c r="I472" s="116"/>
      <c r="J472" s="117"/>
    </row>
    <row r="473" spans="1:10" ht="39">
      <c r="A473" s="34" t="s">
        <v>341</v>
      </c>
      <c r="B473" s="24" t="s">
        <v>852</v>
      </c>
      <c r="C473" s="25">
        <v>791641</v>
      </c>
      <c r="D473" s="25">
        <v>123907</v>
      </c>
      <c r="E473" s="25">
        <v>915548</v>
      </c>
      <c r="F473" s="37">
        <f t="shared" si="44"/>
        <v>13.533643238803428</v>
      </c>
      <c r="G473" s="36">
        <f t="shared" si="45"/>
        <v>1.2138787238796327</v>
      </c>
      <c r="H473" s="36">
        <f t="shared" si="46"/>
        <v>1.336190758007633</v>
      </c>
      <c r="I473" s="112"/>
      <c r="J473" s="119"/>
    </row>
    <row r="474" spans="1:10" ht="39">
      <c r="A474" s="16" t="s">
        <v>342</v>
      </c>
      <c r="B474" s="13" t="s">
        <v>853</v>
      </c>
      <c r="C474" s="13">
        <v>39105</v>
      </c>
      <c r="D474" s="13">
        <v>658</v>
      </c>
      <c r="E474" s="13">
        <v>39763</v>
      </c>
      <c r="F474" s="20">
        <f t="shared" si="44"/>
        <v>1.6548047179538765</v>
      </c>
      <c r="G474" s="29">
        <f t="shared" si="45"/>
        <v>0.05996244193682874</v>
      </c>
      <c r="H474" s="29">
        <f t="shared" si="46"/>
        <v>0.0070957534180395195</v>
      </c>
      <c r="I474" s="23"/>
      <c r="J474" s="111">
        <f t="shared" si="42"/>
        <v>0.0005286668851878922</v>
      </c>
    </row>
    <row r="475" spans="1:10" ht="12.75">
      <c r="A475" s="16" t="s">
        <v>343</v>
      </c>
      <c r="B475" s="13" t="s">
        <v>854</v>
      </c>
      <c r="C475" s="13">
        <v>250512</v>
      </c>
      <c r="D475" s="13">
        <v>36800</v>
      </c>
      <c r="E475" s="13">
        <v>287312</v>
      </c>
      <c r="F475" s="26">
        <f t="shared" si="44"/>
        <v>12.808375563846969</v>
      </c>
      <c r="G475" s="29">
        <f t="shared" si="45"/>
        <v>0.3841276372453354</v>
      </c>
      <c r="H475" s="29">
        <f t="shared" si="46"/>
        <v>0.39684456806056884</v>
      </c>
      <c r="I475" s="23"/>
      <c r="J475" s="111">
        <f t="shared" si="42"/>
        <v>0.00012716930815233452</v>
      </c>
    </row>
    <row r="476" spans="1:10" ht="12.75">
      <c r="A476" s="16" t="s">
        <v>344</v>
      </c>
      <c r="B476" s="13" t="s">
        <v>855</v>
      </c>
      <c r="C476" s="13">
        <v>195914</v>
      </c>
      <c r="D476" s="13">
        <v>47077</v>
      </c>
      <c r="E476" s="13">
        <v>242991</v>
      </c>
      <c r="F476" s="26">
        <f t="shared" si="44"/>
        <v>19.373968583198558</v>
      </c>
      <c r="G476" s="29">
        <f t="shared" si="45"/>
        <v>0.30040869069458803</v>
      </c>
      <c r="H476" s="29">
        <f t="shared" si="46"/>
        <v>0.5076698839833532</v>
      </c>
      <c r="I476" s="23"/>
      <c r="J476" s="111">
        <f t="shared" si="42"/>
        <v>0.002072611932887652</v>
      </c>
    </row>
    <row r="477" spans="1:10" ht="12.75">
      <c r="A477" s="16" t="s">
        <v>345</v>
      </c>
      <c r="B477" s="13" t="s">
        <v>856</v>
      </c>
      <c r="C477" s="13">
        <v>17798</v>
      </c>
      <c r="D477" s="13">
        <v>969</v>
      </c>
      <c r="E477" s="13">
        <v>18767</v>
      </c>
      <c r="F477" s="20">
        <f t="shared" si="44"/>
        <v>5.16331859114403</v>
      </c>
      <c r="G477" s="29">
        <f t="shared" si="45"/>
        <v>0.027290922940587593</v>
      </c>
      <c r="H477" s="29">
        <f t="shared" si="46"/>
        <v>0.010449521370942695</v>
      </c>
      <c r="I477" s="23"/>
      <c r="J477" s="111">
        <f t="shared" si="42"/>
        <v>0.000168414015696449</v>
      </c>
    </row>
    <row r="478" spans="1:10" ht="12.75">
      <c r="A478" s="16" t="s">
        <v>346</v>
      </c>
      <c r="B478" s="13" t="s">
        <v>857</v>
      </c>
      <c r="C478" s="13">
        <v>12084</v>
      </c>
      <c r="D478" s="13">
        <v>611</v>
      </c>
      <c r="E478" s="13">
        <v>12695</v>
      </c>
      <c r="F478" s="20">
        <f t="shared" si="44"/>
        <v>4.812918471839307</v>
      </c>
      <c r="G478" s="29">
        <f t="shared" si="45"/>
        <v>0.01852924557894485</v>
      </c>
      <c r="H478" s="29">
        <f t="shared" si="46"/>
        <v>0.0065889138881795525</v>
      </c>
      <c r="I478" s="23"/>
      <c r="J478" s="111">
        <f t="shared" si="42"/>
        <v>0.00011940331690765297</v>
      </c>
    </row>
    <row r="479" spans="1:10" ht="12.75">
      <c r="A479" s="16" t="s">
        <v>347</v>
      </c>
      <c r="B479" s="13" t="s">
        <v>858</v>
      </c>
      <c r="C479" s="13">
        <v>170900</v>
      </c>
      <c r="D479" s="13">
        <v>19734</v>
      </c>
      <c r="E479" s="13">
        <v>190634</v>
      </c>
      <c r="F479" s="20">
        <f t="shared" si="44"/>
        <v>10.351773555609178</v>
      </c>
      <c r="G479" s="29">
        <f t="shared" si="45"/>
        <v>0.26205296834174735</v>
      </c>
      <c r="H479" s="29">
        <f t="shared" si="46"/>
        <v>0.21280789962248003</v>
      </c>
      <c r="I479" s="23"/>
      <c r="J479" s="111">
        <f t="shared" si="42"/>
        <v>0.0004924506871926732</v>
      </c>
    </row>
    <row r="480" spans="1:10" ht="26.25">
      <c r="A480" s="16" t="s">
        <v>348</v>
      </c>
      <c r="B480" s="13" t="s">
        <v>859</v>
      </c>
      <c r="C480" s="13">
        <v>4767</v>
      </c>
      <c r="D480" s="13">
        <v>177</v>
      </c>
      <c r="E480" s="13">
        <v>4944</v>
      </c>
      <c r="F480" s="20">
        <f t="shared" si="44"/>
        <v>3.5800970873786406</v>
      </c>
      <c r="G480" s="29">
        <f t="shared" si="45"/>
        <v>0.007309575775805205</v>
      </c>
      <c r="H480" s="29">
        <f t="shared" si="46"/>
        <v>0.0019087361018130622</v>
      </c>
      <c r="I480" s="23"/>
      <c r="J480" s="111">
        <f t="shared" si="42"/>
        <v>5.400839673992143E-05</v>
      </c>
    </row>
    <row r="481" spans="1:10" ht="26.25">
      <c r="A481" s="16" t="s">
        <v>349</v>
      </c>
      <c r="B481" s="13" t="s">
        <v>860</v>
      </c>
      <c r="C481" s="13">
        <v>7895</v>
      </c>
      <c r="D481" s="13">
        <v>264</v>
      </c>
      <c r="E481" s="13">
        <v>8159</v>
      </c>
      <c r="F481" s="20">
        <f t="shared" si="44"/>
        <v>3.2356906483637706</v>
      </c>
      <c r="G481" s="29">
        <f t="shared" si="45"/>
        <v>0.012105957782668786</v>
      </c>
      <c r="H481" s="29">
        <f t="shared" si="46"/>
        <v>0.0028469284230432114</v>
      </c>
      <c r="I481" s="23"/>
      <c r="J481" s="111">
        <f t="shared" si="42"/>
        <v>9.259029359625574E-05</v>
      </c>
    </row>
    <row r="482" spans="1:10" ht="12.75">
      <c r="A482" s="16" t="s">
        <v>350</v>
      </c>
      <c r="B482" s="13" t="s">
        <v>861</v>
      </c>
      <c r="C482" s="13">
        <v>12091</v>
      </c>
      <c r="D482" s="13">
        <v>2324</v>
      </c>
      <c r="E482" s="13">
        <v>14415</v>
      </c>
      <c r="F482" s="26">
        <f t="shared" si="44"/>
        <v>16.122095039889004</v>
      </c>
      <c r="G482" s="29">
        <f t="shared" si="45"/>
        <v>0.018539979170392434</v>
      </c>
      <c r="H482" s="29">
        <f t="shared" si="46"/>
        <v>0.02506159717860766</v>
      </c>
      <c r="I482" s="23"/>
      <c r="J482" s="111">
        <f t="shared" si="42"/>
        <v>6.521618008215227E-05</v>
      </c>
    </row>
    <row r="483" spans="1:10" ht="26.25">
      <c r="A483" s="16" t="s">
        <v>351</v>
      </c>
      <c r="B483" s="13" t="s">
        <v>862</v>
      </c>
      <c r="C483" s="13">
        <v>80575</v>
      </c>
      <c r="D483" s="13">
        <v>15293</v>
      </c>
      <c r="E483" s="13">
        <v>95868</v>
      </c>
      <c r="F483" s="26">
        <f t="shared" si="44"/>
        <v>15.952142529311136</v>
      </c>
      <c r="G483" s="29">
        <f t="shared" si="45"/>
        <v>0.12355130441273432</v>
      </c>
      <c r="H483" s="29">
        <f t="shared" si="46"/>
        <v>0.16491695596060543</v>
      </c>
      <c r="I483" s="23"/>
      <c r="J483" s="111">
        <f t="shared" si="42"/>
        <v>0.00041365651547871113</v>
      </c>
    </row>
    <row r="484" spans="1:10" ht="12.75">
      <c r="A484" s="34" t="s">
        <v>352</v>
      </c>
      <c r="B484" s="24" t="s">
        <v>863</v>
      </c>
      <c r="C484" s="25">
        <v>341044</v>
      </c>
      <c r="D484" s="25">
        <v>9770</v>
      </c>
      <c r="E484" s="25">
        <v>350814</v>
      </c>
      <c r="F484" s="35">
        <f t="shared" si="44"/>
        <v>2.784951569777717</v>
      </c>
      <c r="G484" s="36">
        <f t="shared" si="45"/>
        <v>0.5229467088071555</v>
      </c>
      <c r="H484" s="36">
        <f t="shared" si="46"/>
        <v>0.10535791929216733</v>
      </c>
      <c r="I484" s="112"/>
      <c r="J484" s="119"/>
    </row>
    <row r="485" spans="1:10" ht="39">
      <c r="A485" s="16" t="s">
        <v>353</v>
      </c>
      <c r="B485" s="13" t="s">
        <v>864</v>
      </c>
      <c r="C485" s="13">
        <v>33608</v>
      </c>
      <c r="D485" s="13">
        <v>294</v>
      </c>
      <c r="E485" s="13">
        <v>33902</v>
      </c>
      <c r="F485" s="20">
        <f t="shared" si="44"/>
        <v>0.8672054746032682</v>
      </c>
      <c r="G485" s="29">
        <f t="shared" si="45"/>
        <v>0.051533505910061124</v>
      </c>
      <c r="H485" s="29">
        <f t="shared" si="46"/>
        <v>0.0031704430165708486</v>
      </c>
      <c r="I485" s="23"/>
      <c r="J485" s="111">
        <f t="shared" si="42"/>
        <v>0.0004836306289349027</v>
      </c>
    </row>
    <row r="486" spans="1:10" ht="26.25">
      <c r="A486" s="16" t="s">
        <v>354</v>
      </c>
      <c r="B486" s="13" t="s">
        <v>1081</v>
      </c>
      <c r="C486" s="13">
        <v>19337</v>
      </c>
      <c r="D486" s="13">
        <v>652</v>
      </c>
      <c r="E486" s="13">
        <v>19989</v>
      </c>
      <c r="F486" s="20">
        <f t="shared" si="44"/>
        <v>3.261793986692681</v>
      </c>
      <c r="G486" s="29">
        <f t="shared" si="45"/>
        <v>0.029650779688849438</v>
      </c>
      <c r="H486" s="29">
        <f t="shared" si="46"/>
        <v>0.007031050499333992</v>
      </c>
      <c r="I486" s="23"/>
      <c r="J486" s="111">
        <f aca="true" t="shared" si="47" ref="J486:J549">ABS(G486-H486)/100</f>
        <v>0.00022619729189515445</v>
      </c>
    </row>
    <row r="487" spans="1:10" ht="12.75">
      <c r="A487" s="16" t="s">
        <v>871</v>
      </c>
      <c r="B487" s="13" t="s">
        <v>865</v>
      </c>
      <c r="C487" s="13">
        <v>22576</v>
      </c>
      <c r="D487" s="13">
        <v>200</v>
      </c>
      <c r="E487" s="13">
        <v>22776</v>
      </c>
      <c r="F487" s="20">
        <f t="shared" si="44"/>
        <v>0.8781173164734809</v>
      </c>
      <c r="G487" s="29">
        <f t="shared" si="45"/>
        <v>0.03461736578866758</v>
      </c>
      <c r="H487" s="29">
        <f t="shared" si="46"/>
        <v>0.0021567639568509174</v>
      </c>
      <c r="I487" s="23"/>
      <c r="J487" s="111">
        <f t="shared" si="47"/>
        <v>0.0003246060183181666</v>
      </c>
    </row>
    <row r="488" spans="1:10" ht="12.75">
      <c r="A488" s="16" t="s">
        <v>355</v>
      </c>
      <c r="B488" s="13" t="s">
        <v>866</v>
      </c>
      <c r="C488" s="13">
        <v>13545</v>
      </c>
      <c r="D488" s="13">
        <v>566</v>
      </c>
      <c r="E488" s="13">
        <v>14111</v>
      </c>
      <c r="F488" s="20">
        <f t="shared" si="44"/>
        <v>4.011055205159096</v>
      </c>
      <c r="G488" s="29">
        <f t="shared" si="45"/>
        <v>0.020769499451076468</v>
      </c>
      <c r="H488" s="29">
        <f t="shared" si="46"/>
        <v>0.006103641997888097</v>
      </c>
      <c r="I488" s="23"/>
      <c r="J488" s="111">
        <f t="shared" si="47"/>
        <v>0.00014665857453188372</v>
      </c>
    </row>
    <row r="489" spans="1:10" ht="12.75">
      <c r="A489" s="16" t="s">
        <v>356</v>
      </c>
      <c r="B489" s="13" t="s">
        <v>867</v>
      </c>
      <c r="C489" s="13">
        <v>27809</v>
      </c>
      <c r="D489" s="13">
        <v>412</v>
      </c>
      <c r="E489" s="13">
        <v>28221</v>
      </c>
      <c r="F489" s="20">
        <f t="shared" si="44"/>
        <v>1.459905743949541</v>
      </c>
      <c r="G489" s="29">
        <f t="shared" si="45"/>
        <v>0.042641492080840566</v>
      </c>
      <c r="H489" s="29">
        <f t="shared" si="46"/>
        <v>0.00444293375111289</v>
      </c>
      <c r="I489" s="23"/>
      <c r="J489" s="111">
        <f t="shared" si="47"/>
        <v>0.00038198558329727674</v>
      </c>
    </row>
    <row r="490" spans="1:10" ht="12.75">
      <c r="A490" s="16" t="s">
        <v>357</v>
      </c>
      <c r="B490" s="13" t="s">
        <v>868</v>
      </c>
      <c r="C490" s="13">
        <v>86102</v>
      </c>
      <c r="D490" s="13">
        <v>838</v>
      </c>
      <c r="E490" s="13">
        <v>86940</v>
      </c>
      <c r="F490" s="20">
        <f t="shared" si="44"/>
        <v>0.9638831377961813</v>
      </c>
      <c r="G490" s="29">
        <f t="shared" si="45"/>
        <v>0.13202624154570589</v>
      </c>
      <c r="H490" s="29">
        <f t="shared" si="46"/>
        <v>0.009036840979205344</v>
      </c>
      <c r="I490" s="23"/>
      <c r="J490" s="111">
        <f t="shared" si="47"/>
        <v>0.0012298940056650054</v>
      </c>
    </row>
    <row r="491" spans="1:10" ht="26.25">
      <c r="A491" s="16" t="s">
        <v>358</v>
      </c>
      <c r="B491" s="13" t="s">
        <v>1082</v>
      </c>
      <c r="C491" s="13">
        <v>1229</v>
      </c>
      <c r="D491" s="13">
        <v>19</v>
      </c>
      <c r="E491" s="13">
        <v>1248</v>
      </c>
      <c r="F491" s="20">
        <f t="shared" si="44"/>
        <v>1.5224358974358974</v>
      </c>
      <c r="G491" s="29">
        <f t="shared" si="45"/>
        <v>0.0018845119841545202</v>
      </c>
      <c r="H491" s="29">
        <f t="shared" si="46"/>
        <v>0.00020489257590083717</v>
      </c>
      <c r="I491" s="23"/>
      <c r="J491" s="111">
        <f t="shared" si="47"/>
        <v>1.6796194082536832E-05</v>
      </c>
    </row>
    <row r="492" spans="1:10" ht="26.25">
      <c r="A492" s="16" t="s">
        <v>359</v>
      </c>
      <c r="B492" s="13" t="s">
        <v>869</v>
      </c>
      <c r="C492" s="13">
        <v>8868</v>
      </c>
      <c r="D492" s="13">
        <v>112</v>
      </c>
      <c r="E492" s="13">
        <v>8980</v>
      </c>
      <c r="F492" s="20">
        <f t="shared" si="44"/>
        <v>1.247216035634744</v>
      </c>
      <c r="G492" s="29">
        <f t="shared" si="45"/>
        <v>0.013597926993883064</v>
      </c>
      <c r="H492" s="29">
        <f t="shared" si="46"/>
        <v>0.001207787815836514</v>
      </c>
      <c r="I492" s="23"/>
      <c r="J492" s="111">
        <f t="shared" si="47"/>
        <v>0.0001239013917804655</v>
      </c>
    </row>
    <row r="493" spans="1:10" ht="12.75">
      <c r="A493" s="16" t="s">
        <v>360</v>
      </c>
      <c r="B493" s="13" t="s">
        <v>1083</v>
      </c>
      <c r="C493" s="13">
        <v>26660</v>
      </c>
      <c r="D493" s="13">
        <v>1732</v>
      </c>
      <c r="E493" s="13">
        <v>28392</v>
      </c>
      <c r="F493" s="20">
        <f t="shared" si="44"/>
        <v>6.100309946463792</v>
      </c>
      <c r="G493" s="29">
        <f t="shared" si="45"/>
        <v>0.04087964971322987</v>
      </c>
      <c r="H493" s="29">
        <f t="shared" si="46"/>
        <v>0.018677575866328948</v>
      </c>
      <c r="I493" s="23"/>
      <c r="J493" s="111">
        <f t="shared" si="47"/>
        <v>0.00022202073846900921</v>
      </c>
    </row>
    <row r="494" spans="1:10" ht="12.75">
      <c r="A494" s="16" t="s">
        <v>361</v>
      </c>
      <c r="B494" s="13" t="s">
        <v>870</v>
      </c>
      <c r="C494" s="13">
        <v>101310</v>
      </c>
      <c r="D494" s="13">
        <v>4945</v>
      </c>
      <c r="E494" s="13">
        <v>106255</v>
      </c>
      <c r="F494" s="20">
        <f t="shared" si="44"/>
        <v>4.653898640063997</v>
      </c>
      <c r="G494" s="29">
        <f t="shared" si="45"/>
        <v>0.1553457356506871</v>
      </c>
      <c r="H494" s="29">
        <f t="shared" si="46"/>
        <v>0.05332598883313894</v>
      </c>
      <c r="I494" s="23"/>
      <c r="J494" s="111">
        <f t="shared" si="47"/>
        <v>0.0010201974681754817</v>
      </c>
    </row>
    <row r="495" spans="1:10" ht="39">
      <c r="A495" s="34" t="s">
        <v>362</v>
      </c>
      <c r="B495" s="24" t="s">
        <v>872</v>
      </c>
      <c r="C495" s="25">
        <v>168310</v>
      </c>
      <c r="D495" s="25">
        <v>5469</v>
      </c>
      <c r="E495" s="25">
        <v>173779</v>
      </c>
      <c r="F495" s="35">
        <f t="shared" si="44"/>
        <v>3.147100627808884</v>
      </c>
      <c r="G495" s="36">
        <f t="shared" si="45"/>
        <v>0.258081539506141</v>
      </c>
      <c r="H495" s="36">
        <f t="shared" si="46"/>
        <v>0.05897671040008834</v>
      </c>
      <c r="I495" s="112"/>
      <c r="J495" s="119"/>
    </row>
    <row r="496" spans="1:10" ht="26.25">
      <c r="A496" s="16" t="s">
        <v>363</v>
      </c>
      <c r="B496" s="13" t="s">
        <v>873</v>
      </c>
      <c r="C496" s="13">
        <v>7598</v>
      </c>
      <c r="D496" s="13">
        <v>42</v>
      </c>
      <c r="E496" s="13">
        <v>7640</v>
      </c>
      <c r="F496" s="20">
        <f t="shared" si="44"/>
        <v>0.5497382198952879</v>
      </c>
      <c r="G496" s="29">
        <f t="shared" si="45"/>
        <v>0.011650546831249832</v>
      </c>
      <c r="H496" s="29">
        <f t="shared" si="46"/>
        <v>0.0004529204309386927</v>
      </c>
      <c r="I496" s="23"/>
      <c r="J496" s="111">
        <f t="shared" si="47"/>
        <v>0.00011197626400311139</v>
      </c>
    </row>
    <row r="497" spans="1:10" ht="12.75">
      <c r="A497" s="16" t="s">
        <v>364</v>
      </c>
      <c r="B497" s="13" t="s">
        <v>874</v>
      </c>
      <c r="C497" s="13">
        <v>2241</v>
      </c>
      <c r="D497" s="13">
        <v>158</v>
      </c>
      <c r="E497" s="13">
        <v>2399</v>
      </c>
      <c r="F497" s="20">
        <f t="shared" si="44"/>
        <v>6.5860775323051275</v>
      </c>
      <c r="G497" s="29">
        <f t="shared" si="45"/>
        <v>0.0034362826334339135</v>
      </c>
      <c r="H497" s="29">
        <f t="shared" si="46"/>
        <v>0.0017038435259122248</v>
      </c>
      <c r="I497" s="23"/>
      <c r="J497" s="111">
        <f t="shared" si="47"/>
        <v>1.7324391075216887E-05</v>
      </c>
    </row>
    <row r="498" spans="1:10" ht="39">
      <c r="A498" s="16" t="s">
        <v>365</v>
      </c>
      <c r="B498" s="13" t="s">
        <v>875</v>
      </c>
      <c r="C498" s="13">
        <v>101854</v>
      </c>
      <c r="D498" s="13">
        <v>2086</v>
      </c>
      <c r="E498" s="13">
        <v>103940</v>
      </c>
      <c r="F498" s="20">
        <f t="shared" si="44"/>
        <v>2.006927073311526</v>
      </c>
      <c r="G498" s="29">
        <f t="shared" si="45"/>
        <v>0.1561798890431851</v>
      </c>
      <c r="H498" s="29">
        <f t="shared" si="46"/>
        <v>0.022495048069955073</v>
      </c>
      <c r="I498" s="23"/>
      <c r="J498" s="111">
        <f t="shared" si="47"/>
        <v>0.0013368484097323002</v>
      </c>
    </row>
    <row r="499" spans="1:10" ht="12.75">
      <c r="A499" s="16" t="s">
        <v>366</v>
      </c>
      <c r="B499" s="13" t="s">
        <v>876</v>
      </c>
      <c r="C499" s="13">
        <v>11632</v>
      </c>
      <c r="D499" s="13">
        <v>442</v>
      </c>
      <c r="E499" s="13">
        <v>12074</v>
      </c>
      <c r="F499" s="20">
        <f t="shared" si="44"/>
        <v>3.6607586549610738</v>
      </c>
      <c r="G499" s="29">
        <f t="shared" si="45"/>
        <v>0.01783616224547224</v>
      </c>
      <c r="H499" s="29">
        <f t="shared" si="46"/>
        <v>0.004766448344640528</v>
      </c>
      <c r="I499" s="23"/>
      <c r="J499" s="111">
        <f t="shared" si="47"/>
        <v>0.0001306971390083171</v>
      </c>
    </row>
    <row r="500" spans="1:10" ht="12.75">
      <c r="A500" s="16" t="s">
        <v>367</v>
      </c>
      <c r="B500" s="13" t="s">
        <v>877</v>
      </c>
      <c r="C500" s="13">
        <v>26240</v>
      </c>
      <c r="D500" s="13">
        <v>1569</v>
      </c>
      <c r="E500" s="13">
        <v>27809</v>
      </c>
      <c r="F500" s="20">
        <f t="shared" si="44"/>
        <v>5.64205832644108</v>
      </c>
      <c r="G500" s="29">
        <f t="shared" si="45"/>
        <v>0.040235634226374786</v>
      </c>
      <c r="H500" s="29">
        <f t="shared" si="46"/>
        <v>0.016919813241495447</v>
      </c>
      <c r="I500" s="23"/>
      <c r="J500" s="111">
        <f t="shared" si="47"/>
        <v>0.0002331582098487934</v>
      </c>
    </row>
    <row r="501" spans="1:10" ht="26.25">
      <c r="A501" s="16" t="s">
        <v>368</v>
      </c>
      <c r="B501" s="13" t="s">
        <v>878</v>
      </c>
      <c r="C501" s="13">
        <v>18745</v>
      </c>
      <c r="D501" s="13">
        <v>1172</v>
      </c>
      <c r="E501" s="13">
        <v>19917</v>
      </c>
      <c r="F501" s="20">
        <f t="shared" si="44"/>
        <v>5.884420344429382</v>
      </c>
      <c r="G501" s="29">
        <f t="shared" si="45"/>
        <v>0.028743024526425128</v>
      </c>
      <c r="H501" s="29">
        <f t="shared" si="46"/>
        <v>0.012638636787146376</v>
      </c>
      <c r="I501" s="23"/>
      <c r="J501" s="111">
        <f t="shared" si="47"/>
        <v>0.00016104387739278753</v>
      </c>
    </row>
    <row r="502" spans="1:10" ht="26.25">
      <c r="A502" s="34" t="s">
        <v>369</v>
      </c>
      <c r="B502" s="24" t="s">
        <v>879</v>
      </c>
      <c r="C502" s="25">
        <v>258480</v>
      </c>
      <c r="D502" s="25">
        <v>13566</v>
      </c>
      <c r="E502" s="25">
        <v>272046</v>
      </c>
      <c r="F502" s="35">
        <f t="shared" si="44"/>
        <v>4.986656668357557</v>
      </c>
      <c r="G502" s="36">
        <f t="shared" si="45"/>
        <v>0.3963455310531004</v>
      </c>
      <c r="H502" s="36">
        <f t="shared" si="46"/>
        <v>0.14629329919319775</v>
      </c>
      <c r="I502" s="112"/>
      <c r="J502" s="119"/>
    </row>
    <row r="503" spans="1:10" ht="39">
      <c r="A503" s="16" t="s">
        <v>882</v>
      </c>
      <c r="B503" s="13" t="s">
        <v>880</v>
      </c>
      <c r="C503" s="13">
        <v>28501</v>
      </c>
      <c r="D503" s="13">
        <v>853</v>
      </c>
      <c r="E503" s="13">
        <v>29354</v>
      </c>
      <c r="F503" s="20">
        <f t="shared" si="44"/>
        <v>2.905907201744226</v>
      </c>
      <c r="G503" s="29">
        <f t="shared" si="45"/>
        <v>0.043702584263944654</v>
      </c>
      <c r="H503" s="29">
        <f t="shared" si="46"/>
        <v>0.009198598275969165</v>
      </c>
      <c r="I503" s="23"/>
      <c r="J503" s="111">
        <f t="shared" si="47"/>
        <v>0.00034503985987975486</v>
      </c>
    </row>
    <row r="504" spans="1:10" ht="12.75">
      <c r="A504" s="16" t="s">
        <v>881</v>
      </c>
      <c r="B504" s="13" t="s">
        <v>883</v>
      </c>
      <c r="C504" s="13">
        <v>11050</v>
      </c>
      <c r="D504" s="13">
        <v>1005</v>
      </c>
      <c r="E504" s="13">
        <v>12055</v>
      </c>
      <c r="F504" s="20">
        <f t="shared" si="44"/>
        <v>8.336789713811696</v>
      </c>
      <c r="G504" s="29">
        <f t="shared" si="45"/>
        <v>0.01694374078511591</v>
      </c>
      <c r="H504" s="29">
        <f t="shared" si="46"/>
        <v>0.01083773888317586</v>
      </c>
      <c r="I504" s="23"/>
      <c r="J504" s="111">
        <f t="shared" si="47"/>
        <v>6.106001901940049E-05</v>
      </c>
    </row>
    <row r="505" spans="1:10" ht="26.25">
      <c r="A505" s="16" t="s">
        <v>370</v>
      </c>
      <c r="B505" s="13" t="s">
        <v>884</v>
      </c>
      <c r="C505" s="13">
        <v>11228</v>
      </c>
      <c r="D505" s="13">
        <v>983</v>
      </c>
      <c r="E505" s="13">
        <v>12211</v>
      </c>
      <c r="F505" s="20">
        <f t="shared" si="44"/>
        <v>8.050118745393497</v>
      </c>
      <c r="G505" s="29">
        <f t="shared" si="45"/>
        <v>0.017216680681925917</v>
      </c>
      <c r="H505" s="29">
        <f t="shared" si="46"/>
        <v>0.010600494847922259</v>
      </c>
      <c r="I505" s="23"/>
      <c r="J505" s="111">
        <f t="shared" si="47"/>
        <v>6.616185834003659E-05</v>
      </c>
    </row>
    <row r="506" spans="1:10" ht="26.25">
      <c r="A506" s="16" t="s">
        <v>371</v>
      </c>
      <c r="B506" s="13" t="s">
        <v>885</v>
      </c>
      <c r="C506" s="13">
        <v>6032</v>
      </c>
      <c r="D506" s="13">
        <v>170</v>
      </c>
      <c r="E506" s="13">
        <v>6202</v>
      </c>
      <c r="F506" s="20">
        <f t="shared" si="44"/>
        <v>2.7410512737826505</v>
      </c>
      <c r="G506" s="29">
        <f t="shared" si="45"/>
        <v>0.009249289087404447</v>
      </c>
      <c r="H506" s="29">
        <f t="shared" si="46"/>
        <v>0.00183324936332328</v>
      </c>
      <c r="I506" s="23"/>
      <c r="J506" s="111">
        <f t="shared" si="47"/>
        <v>7.416039724081168E-05</v>
      </c>
    </row>
    <row r="507" spans="1:10" ht="12.75">
      <c r="A507" s="16" t="s">
        <v>372</v>
      </c>
      <c r="B507" s="13" t="s">
        <v>886</v>
      </c>
      <c r="C507" s="13">
        <v>2898</v>
      </c>
      <c r="D507" s="13">
        <v>62</v>
      </c>
      <c r="E507" s="13">
        <v>2960</v>
      </c>
      <c r="F507" s="20">
        <f t="shared" si="44"/>
        <v>2.0945945945945947</v>
      </c>
      <c r="G507" s="29">
        <f t="shared" si="45"/>
        <v>0.004443706859300081</v>
      </c>
      <c r="H507" s="29">
        <f t="shared" si="46"/>
        <v>0.0006685968266237844</v>
      </c>
      <c r="I507" s="23"/>
      <c r="J507" s="111">
        <f t="shared" si="47"/>
        <v>3.775110032676297E-05</v>
      </c>
    </row>
    <row r="508" spans="1:10" ht="12.75">
      <c r="A508" s="16" t="s">
        <v>373</v>
      </c>
      <c r="B508" s="13" t="s">
        <v>887</v>
      </c>
      <c r="C508" s="13">
        <v>7216</v>
      </c>
      <c r="D508" s="13">
        <v>62</v>
      </c>
      <c r="E508" s="13">
        <v>7278</v>
      </c>
      <c r="F508" s="20">
        <f t="shared" si="44"/>
        <v>0.8518823852706787</v>
      </c>
      <c r="G508" s="29">
        <f t="shared" si="45"/>
        <v>0.011064799412253065</v>
      </c>
      <c r="H508" s="29">
        <f t="shared" si="46"/>
        <v>0.0006685968266237844</v>
      </c>
      <c r="I508" s="23"/>
      <c r="J508" s="111">
        <f t="shared" si="47"/>
        <v>0.00010396202585629282</v>
      </c>
    </row>
    <row r="509" spans="1:10" ht="26.25">
      <c r="A509" s="16" t="s">
        <v>374</v>
      </c>
      <c r="B509" s="13" t="s">
        <v>888</v>
      </c>
      <c r="C509" s="13">
        <v>191555</v>
      </c>
      <c r="D509" s="13">
        <v>10431</v>
      </c>
      <c r="E509" s="13">
        <v>201986</v>
      </c>
      <c r="F509" s="20">
        <f t="shared" si="44"/>
        <v>5.164219302327884</v>
      </c>
      <c r="G509" s="29">
        <f t="shared" si="45"/>
        <v>0.29372472996315635</v>
      </c>
      <c r="H509" s="29">
        <f t="shared" si="46"/>
        <v>0.11248602416955962</v>
      </c>
      <c r="I509" s="23"/>
      <c r="J509" s="111">
        <f t="shared" si="47"/>
        <v>0.0018123870579359674</v>
      </c>
    </row>
    <row r="510" spans="1:10" ht="39">
      <c r="A510" s="34" t="s">
        <v>375</v>
      </c>
      <c r="B510" s="24" t="s">
        <v>889</v>
      </c>
      <c r="C510" s="25">
        <v>3772823</v>
      </c>
      <c r="D510" s="25">
        <v>910138</v>
      </c>
      <c r="E510" s="25">
        <v>4682961</v>
      </c>
      <c r="F510" s="37">
        <f t="shared" si="44"/>
        <v>19.43509672619524</v>
      </c>
      <c r="G510" s="36">
        <f t="shared" si="45"/>
        <v>5.78513438372157</v>
      </c>
      <c r="H510" s="36">
        <f t="shared" si="46"/>
        <v>9.814764170801903</v>
      </c>
      <c r="I510" s="112"/>
      <c r="J510" s="119"/>
    </row>
    <row r="511" spans="1:10" ht="39">
      <c r="A511" s="16" t="s">
        <v>376</v>
      </c>
      <c r="B511" s="13" t="s">
        <v>890</v>
      </c>
      <c r="C511" s="13">
        <v>76624</v>
      </c>
      <c r="D511" s="13">
        <v>2280</v>
      </c>
      <c r="E511" s="13">
        <v>78904</v>
      </c>
      <c r="F511" s="20">
        <f t="shared" si="44"/>
        <v>2.8895873466490927</v>
      </c>
      <c r="G511" s="29">
        <f t="shared" si="45"/>
        <v>0.11749295872567614</v>
      </c>
      <c r="H511" s="29">
        <f t="shared" si="46"/>
        <v>0.02458710910810046</v>
      </c>
      <c r="I511" s="23"/>
      <c r="J511" s="111">
        <f t="shared" si="47"/>
        <v>0.0009290584961757568</v>
      </c>
    </row>
    <row r="512" spans="1:10" ht="12.75">
      <c r="A512" s="16" t="s">
        <v>377</v>
      </c>
      <c r="B512" s="13" t="s">
        <v>891</v>
      </c>
      <c r="C512" s="13">
        <v>130053</v>
      </c>
      <c r="D512" s="13">
        <v>79219</v>
      </c>
      <c r="E512" s="13">
        <v>209272</v>
      </c>
      <c r="F512" s="26">
        <f aca="true" t="shared" si="48" ref="F512:F575">D512/E512*100</f>
        <v>37.85456248327536</v>
      </c>
      <c r="G512" s="29">
        <f t="shared" si="45"/>
        <v>0.19941939550467683</v>
      </c>
      <c r="H512" s="29">
        <f t="shared" si="46"/>
        <v>0.8542834194888642</v>
      </c>
      <c r="I512" s="23"/>
      <c r="J512" s="111">
        <f t="shared" si="47"/>
        <v>0.006548640239841874</v>
      </c>
    </row>
    <row r="513" spans="1:10" ht="12.75">
      <c r="A513" s="16" t="s">
        <v>378</v>
      </c>
      <c r="B513" s="13" t="s">
        <v>892</v>
      </c>
      <c r="C513" s="13">
        <v>483870</v>
      </c>
      <c r="D513" s="13">
        <v>327005</v>
      </c>
      <c r="E513" s="13">
        <v>810875</v>
      </c>
      <c r="F513" s="26">
        <f t="shared" si="48"/>
        <v>40.32742407892709</v>
      </c>
      <c r="G513" s="29">
        <f t="shared" si="45"/>
        <v>0.741951841963261</v>
      </c>
      <c r="H513" s="29">
        <f t="shared" si="46"/>
        <v>3.5263629885501717</v>
      </c>
      <c r="I513" s="23"/>
      <c r="J513" s="111">
        <f t="shared" si="47"/>
        <v>0.027844111465869105</v>
      </c>
    </row>
    <row r="514" spans="1:10" ht="12.75">
      <c r="A514" s="16" t="s">
        <v>379</v>
      </c>
      <c r="B514" s="13" t="s">
        <v>893</v>
      </c>
      <c r="C514" s="13">
        <v>22951</v>
      </c>
      <c r="D514" s="13">
        <v>2148</v>
      </c>
      <c r="E514" s="13">
        <v>25099</v>
      </c>
      <c r="F514" s="20">
        <f t="shared" si="48"/>
        <v>8.55810988485597</v>
      </c>
      <c r="G514" s="29">
        <f t="shared" si="45"/>
        <v>0.03519237961621676</v>
      </c>
      <c r="H514" s="29">
        <f t="shared" si="46"/>
        <v>0.023163644896578857</v>
      </c>
      <c r="I514" s="23"/>
      <c r="J514" s="111">
        <f t="shared" si="47"/>
        <v>0.00012028734719637904</v>
      </c>
    </row>
    <row r="515" spans="1:10" ht="39">
      <c r="A515" s="16" t="s">
        <v>380</v>
      </c>
      <c r="B515" s="13" t="s">
        <v>894</v>
      </c>
      <c r="C515" s="13">
        <v>32239</v>
      </c>
      <c r="D515" s="13">
        <v>4207</v>
      </c>
      <c r="E515" s="13">
        <v>36446</v>
      </c>
      <c r="F515" s="20">
        <f t="shared" si="48"/>
        <v>11.543104867475169</v>
      </c>
      <c r="G515" s="29">
        <f t="shared" si="45"/>
        <v>0.049434322096954905</v>
      </c>
      <c r="H515" s="29">
        <f t="shared" si="46"/>
        <v>0.04536752983235905</v>
      </c>
      <c r="I515" s="23"/>
      <c r="J515" s="111">
        <f t="shared" si="47"/>
        <v>4.066792264595852E-05</v>
      </c>
    </row>
    <row r="516" spans="1:10" ht="12.75">
      <c r="A516" s="16" t="s">
        <v>381</v>
      </c>
      <c r="B516" s="13" t="s">
        <v>895</v>
      </c>
      <c r="C516" s="13">
        <v>1952431</v>
      </c>
      <c r="D516" s="13">
        <v>384053</v>
      </c>
      <c r="E516" s="13">
        <v>2336484</v>
      </c>
      <c r="F516" s="26">
        <f t="shared" si="48"/>
        <v>16.43721934325251</v>
      </c>
      <c r="G516" s="29">
        <f t="shared" si="45"/>
        <v>2.993799526228474</v>
      </c>
      <c r="H516" s="29">
        <f t="shared" si="46"/>
        <v>4.141558339602327</v>
      </c>
      <c r="I516" s="23"/>
      <c r="J516" s="111">
        <f t="shared" si="47"/>
        <v>0.011477588133738536</v>
      </c>
    </row>
    <row r="517" spans="1:10" ht="12.75">
      <c r="A517" s="16" t="s">
        <v>382</v>
      </c>
      <c r="B517" s="13" t="s">
        <v>896</v>
      </c>
      <c r="C517" s="13">
        <v>316624</v>
      </c>
      <c r="D517" s="13">
        <v>32144</v>
      </c>
      <c r="E517" s="13">
        <v>348768</v>
      </c>
      <c r="F517" s="20">
        <f t="shared" si="48"/>
        <v>9.216441875401413</v>
      </c>
      <c r="G517" s="29">
        <f t="shared" si="45"/>
        <v>0.48550180835715284</v>
      </c>
      <c r="H517" s="29">
        <f t="shared" si="46"/>
        <v>0.34663510314507945</v>
      </c>
      <c r="I517" s="23"/>
      <c r="J517" s="111">
        <f t="shared" si="47"/>
        <v>0.0013886670521207338</v>
      </c>
    </row>
    <row r="518" spans="1:10" ht="12.75">
      <c r="A518" s="16" t="s">
        <v>383</v>
      </c>
      <c r="B518" s="13" t="s">
        <v>897</v>
      </c>
      <c r="C518" s="13">
        <v>78268</v>
      </c>
      <c r="D518" s="13">
        <v>19590</v>
      </c>
      <c r="E518" s="13">
        <v>97858</v>
      </c>
      <c r="F518" s="26">
        <f t="shared" si="48"/>
        <v>20.018802755012366</v>
      </c>
      <c r="G518" s="29">
        <f t="shared" si="45"/>
        <v>0.12001381934565174</v>
      </c>
      <c r="H518" s="29">
        <f t="shared" si="46"/>
        <v>0.2112550295735474</v>
      </c>
      <c r="I518" s="23"/>
      <c r="J518" s="111">
        <f t="shared" si="47"/>
        <v>0.0009124121022789565</v>
      </c>
    </row>
    <row r="519" spans="1:10" ht="26.25">
      <c r="A519" s="16" t="s">
        <v>384</v>
      </c>
      <c r="B519" s="13" t="s">
        <v>898</v>
      </c>
      <c r="C519" s="13">
        <v>202634</v>
      </c>
      <c r="D519" s="13">
        <v>17789</v>
      </c>
      <c r="E519" s="13">
        <v>220423</v>
      </c>
      <c r="F519" s="20">
        <f t="shared" si="48"/>
        <v>8.070391928247052</v>
      </c>
      <c r="G519" s="29">
        <f t="shared" si="45"/>
        <v>0.3107129384842694</v>
      </c>
      <c r="H519" s="29">
        <f t="shared" si="46"/>
        <v>0.19183337014210486</v>
      </c>
      <c r="I519" s="23"/>
      <c r="J519" s="111">
        <f t="shared" si="47"/>
        <v>0.0011887956834216453</v>
      </c>
    </row>
    <row r="520" spans="1:10" ht="39">
      <c r="A520" s="16" t="s">
        <v>385</v>
      </c>
      <c r="B520" s="13" t="s">
        <v>899</v>
      </c>
      <c r="C520" s="13">
        <v>477129</v>
      </c>
      <c r="D520" s="13">
        <v>41703</v>
      </c>
      <c r="E520" s="13">
        <v>518832</v>
      </c>
      <c r="F520" s="20">
        <f t="shared" si="48"/>
        <v>8.037861966879452</v>
      </c>
      <c r="G520" s="29">
        <f t="shared" si="45"/>
        <v>0.7316153933992369</v>
      </c>
      <c r="H520" s="29">
        <f t="shared" si="46"/>
        <v>0.44971763646276913</v>
      </c>
      <c r="I520" s="23"/>
      <c r="J520" s="111">
        <f t="shared" si="47"/>
        <v>0.0028189775693646772</v>
      </c>
    </row>
    <row r="521" spans="1:10" ht="26.25">
      <c r="A521" s="34" t="s">
        <v>386</v>
      </c>
      <c r="B521" s="24" t="s">
        <v>900</v>
      </c>
      <c r="C521" s="25">
        <v>51436</v>
      </c>
      <c r="D521" s="25">
        <v>3820</v>
      </c>
      <c r="E521" s="25">
        <v>55256</v>
      </c>
      <c r="F521" s="35">
        <f t="shared" si="48"/>
        <v>6.913276386274794</v>
      </c>
      <c r="G521" s="36">
        <f t="shared" si="45"/>
        <v>0.07887042995685264</v>
      </c>
      <c r="H521" s="36">
        <f t="shared" si="46"/>
        <v>0.04119419157585252</v>
      </c>
      <c r="I521" s="112"/>
      <c r="J521" s="119"/>
    </row>
    <row r="522" spans="1:10" ht="26.25">
      <c r="A522" s="16" t="s">
        <v>387</v>
      </c>
      <c r="B522" s="13" t="s">
        <v>1084</v>
      </c>
      <c r="C522" s="13">
        <v>2524</v>
      </c>
      <c r="D522" s="13">
        <v>45</v>
      </c>
      <c r="E522" s="13">
        <v>2569</v>
      </c>
      <c r="F522" s="20">
        <f t="shared" si="48"/>
        <v>1.7516543402101985</v>
      </c>
      <c r="G522" s="29">
        <f aca="true" t="shared" si="49" ref="G522:G585">C522/C$701*100</f>
        <v>0.0038702264019576968</v>
      </c>
      <c r="H522" s="29">
        <f aca="true" t="shared" si="50" ref="H522:H585">D522/D$701*100</f>
        <v>0.00048527189029145645</v>
      </c>
      <c r="I522" s="23"/>
      <c r="J522" s="111">
        <f t="shared" si="47"/>
        <v>3.384954511666241E-05</v>
      </c>
    </row>
    <row r="523" spans="1:10" ht="12.75">
      <c r="A523" s="16" t="s">
        <v>388</v>
      </c>
      <c r="B523" s="13" t="s">
        <v>901</v>
      </c>
      <c r="C523" s="13">
        <v>45842</v>
      </c>
      <c r="D523" s="13">
        <v>3530</v>
      </c>
      <c r="E523" s="13">
        <v>49372</v>
      </c>
      <c r="F523" s="20">
        <f t="shared" si="48"/>
        <v>7.149801506927004</v>
      </c>
      <c r="G523" s="29">
        <f t="shared" si="49"/>
        <v>0.07029275702002565</v>
      </c>
      <c r="H523" s="29">
        <f t="shared" si="50"/>
        <v>0.0380668838384187</v>
      </c>
      <c r="I523" s="23"/>
      <c r="J523" s="111">
        <f t="shared" si="47"/>
        <v>0.00032225873181606946</v>
      </c>
    </row>
    <row r="524" spans="1:10" ht="12.75">
      <c r="A524" s="16" t="s">
        <v>389</v>
      </c>
      <c r="B524" s="13" t="s">
        <v>902</v>
      </c>
      <c r="C524" s="13">
        <v>890</v>
      </c>
      <c r="D524" s="13">
        <v>81</v>
      </c>
      <c r="E524" s="13">
        <v>971</v>
      </c>
      <c r="F524" s="20">
        <f t="shared" si="48"/>
        <v>8.341915550978372</v>
      </c>
      <c r="G524" s="29">
        <f t="shared" si="49"/>
        <v>0.0013646994840500594</v>
      </c>
      <c r="H524" s="29">
        <f t="shared" si="50"/>
        <v>0.0008734894025246216</v>
      </c>
      <c r="I524" s="23"/>
      <c r="J524" s="111">
        <f t="shared" si="47"/>
        <v>4.9121008152543784E-06</v>
      </c>
    </row>
    <row r="525" spans="1:10" ht="26.25">
      <c r="A525" s="16" t="s">
        <v>390</v>
      </c>
      <c r="B525" s="13" t="s">
        <v>903</v>
      </c>
      <c r="C525" s="13">
        <v>2180</v>
      </c>
      <c r="D525" s="13">
        <v>164</v>
      </c>
      <c r="E525" s="13">
        <v>2344</v>
      </c>
      <c r="F525" s="20">
        <f t="shared" si="48"/>
        <v>6.996587030716723</v>
      </c>
      <c r="G525" s="29">
        <f t="shared" si="49"/>
        <v>0.003342747050819247</v>
      </c>
      <c r="H525" s="29">
        <f t="shared" si="50"/>
        <v>0.0017685464446177525</v>
      </c>
      <c r="I525" s="23"/>
      <c r="J525" s="111">
        <f t="shared" si="47"/>
        <v>1.5742006062014944E-05</v>
      </c>
    </row>
    <row r="526" spans="1:10" ht="26.25">
      <c r="A526" s="39" t="s">
        <v>391</v>
      </c>
      <c r="B526" s="40" t="s">
        <v>904</v>
      </c>
      <c r="C526" s="41">
        <v>1437929</v>
      </c>
      <c r="D526" s="41">
        <v>235751</v>
      </c>
      <c r="E526" s="41">
        <v>1673680</v>
      </c>
      <c r="F526" s="37">
        <f t="shared" si="48"/>
        <v>14.085787008269204</v>
      </c>
      <c r="G526" s="38">
        <f t="shared" si="49"/>
        <v>2.204877488090582</v>
      </c>
      <c r="H526" s="38">
        <f t="shared" si="50"/>
        <v>2.542296297957803</v>
      </c>
      <c r="I526" s="114"/>
      <c r="J526" s="120"/>
    </row>
    <row r="527" spans="1:10" ht="26.25">
      <c r="A527" s="16" t="s">
        <v>392</v>
      </c>
      <c r="B527" s="13" t="s">
        <v>905</v>
      </c>
      <c r="C527" s="13">
        <v>25085</v>
      </c>
      <c r="D527" s="13">
        <v>663</v>
      </c>
      <c r="E527" s="13">
        <v>25748</v>
      </c>
      <c r="F527" s="20">
        <f t="shared" si="48"/>
        <v>2.574957278235203</v>
      </c>
      <c r="G527" s="29">
        <f t="shared" si="49"/>
        <v>0.038464591637523304</v>
      </c>
      <c r="H527" s="29">
        <f t="shared" si="50"/>
        <v>0.007149672516960792</v>
      </c>
      <c r="I527" s="23"/>
      <c r="J527" s="111">
        <f t="shared" si="47"/>
        <v>0.00031314919120562515</v>
      </c>
    </row>
    <row r="528" spans="1:10" ht="26.25">
      <c r="A528" s="16" t="s">
        <v>393</v>
      </c>
      <c r="B528" s="13" t="s">
        <v>906</v>
      </c>
      <c r="C528" s="13">
        <v>489877</v>
      </c>
      <c r="D528" s="13">
        <v>102080</v>
      </c>
      <c r="E528" s="13">
        <v>591957</v>
      </c>
      <c r="F528" s="26">
        <f t="shared" si="48"/>
        <v>17.24449579952598</v>
      </c>
      <c r="G528" s="29">
        <f t="shared" si="49"/>
        <v>0.7511627967954955</v>
      </c>
      <c r="H528" s="29">
        <f t="shared" si="50"/>
        <v>1.1008123235767082</v>
      </c>
      <c r="I528" s="23"/>
      <c r="J528" s="111">
        <f t="shared" si="47"/>
        <v>0.0034964952678121276</v>
      </c>
    </row>
    <row r="529" spans="1:10" ht="12.75">
      <c r="A529" s="16" t="s">
        <v>394</v>
      </c>
      <c r="B529" s="13" t="s">
        <v>907</v>
      </c>
      <c r="C529" s="13">
        <v>86275</v>
      </c>
      <c r="D529" s="13">
        <v>11923</v>
      </c>
      <c r="E529" s="13">
        <v>98198</v>
      </c>
      <c r="F529" s="26">
        <f t="shared" si="48"/>
        <v>12.141795148577364</v>
      </c>
      <c r="G529" s="29">
        <f t="shared" si="49"/>
        <v>0.1322915145914819</v>
      </c>
      <c r="H529" s="29">
        <f t="shared" si="50"/>
        <v>0.12857548328766746</v>
      </c>
      <c r="I529" s="23"/>
      <c r="J529" s="111">
        <f t="shared" si="47"/>
        <v>3.7160313038144265E-05</v>
      </c>
    </row>
    <row r="530" spans="1:10" ht="26.25">
      <c r="A530" s="16" t="s">
        <v>395</v>
      </c>
      <c r="B530" s="13" t="s">
        <v>912</v>
      </c>
      <c r="C530" s="13">
        <v>147735</v>
      </c>
      <c r="D530" s="13">
        <v>24704</v>
      </c>
      <c r="E530" s="13">
        <v>172439</v>
      </c>
      <c r="F530" s="26">
        <f t="shared" si="48"/>
        <v>14.326225505831047</v>
      </c>
      <c r="G530" s="29">
        <f t="shared" si="49"/>
        <v>0.22653244750127588</v>
      </c>
      <c r="H530" s="29">
        <f t="shared" si="50"/>
        <v>0.26640348395022534</v>
      </c>
      <c r="I530" s="23"/>
      <c r="J530" s="111">
        <f t="shared" si="47"/>
        <v>0.0003987103644894946</v>
      </c>
    </row>
    <row r="531" spans="1:10" ht="12.75">
      <c r="A531" s="16" t="s">
        <v>396</v>
      </c>
      <c r="B531" s="13" t="s">
        <v>908</v>
      </c>
      <c r="C531" s="13">
        <v>41558</v>
      </c>
      <c r="D531" s="13">
        <v>991</v>
      </c>
      <c r="E531" s="13">
        <v>42549</v>
      </c>
      <c r="F531" s="20">
        <f t="shared" si="48"/>
        <v>2.329079414322311</v>
      </c>
      <c r="G531" s="29">
        <f t="shared" si="49"/>
        <v>0.06372379905410379</v>
      </c>
      <c r="H531" s="29">
        <f t="shared" si="50"/>
        <v>0.010686765406196296</v>
      </c>
      <c r="I531" s="23"/>
      <c r="J531" s="111">
        <f t="shared" si="47"/>
        <v>0.0005303703364790749</v>
      </c>
    </row>
    <row r="532" spans="1:10" ht="12.75">
      <c r="A532" s="16" t="s">
        <v>397</v>
      </c>
      <c r="B532" s="13" t="s">
        <v>909</v>
      </c>
      <c r="C532" s="13">
        <v>27456</v>
      </c>
      <c r="D532" s="13">
        <v>31252</v>
      </c>
      <c r="E532" s="13">
        <v>58708</v>
      </c>
      <c r="F532" s="26">
        <f t="shared" si="48"/>
        <v>53.23294951284322</v>
      </c>
      <c r="G532" s="29">
        <f t="shared" si="49"/>
        <v>0.04210021239784094</v>
      </c>
      <c r="H532" s="29">
        <f t="shared" si="50"/>
        <v>0.3370159358975244</v>
      </c>
      <c r="I532" s="23"/>
      <c r="J532" s="111">
        <f t="shared" si="47"/>
        <v>0.002949157234996834</v>
      </c>
    </row>
    <row r="533" spans="1:10" ht="12.75">
      <c r="A533" s="16" t="s">
        <v>398</v>
      </c>
      <c r="B533" s="13" t="s">
        <v>910</v>
      </c>
      <c r="C533" s="13">
        <v>47353</v>
      </c>
      <c r="D533" s="13">
        <v>4133</v>
      </c>
      <c r="E533" s="13">
        <v>51486</v>
      </c>
      <c r="F533" s="20">
        <f t="shared" si="48"/>
        <v>8.027424931049218</v>
      </c>
      <c r="G533" s="29">
        <f t="shared" si="49"/>
        <v>0.07260967940249716</v>
      </c>
      <c r="H533" s="29">
        <f t="shared" si="50"/>
        <v>0.04456952716832421</v>
      </c>
      <c r="I533" s="23"/>
      <c r="J533" s="111">
        <f t="shared" si="47"/>
        <v>0.00028040152234172944</v>
      </c>
    </row>
    <row r="534" spans="1:10" ht="39">
      <c r="A534" s="16" t="s">
        <v>399</v>
      </c>
      <c r="B534" s="13" t="s">
        <v>913</v>
      </c>
      <c r="C534" s="13">
        <v>487526</v>
      </c>
      <c r="D534" s="13">
        <v>49685</v>
      </c>
      <c r="E534" s="13">
        <v>537211</v>
      </c>
      <c r="F534" s="20">
        <f t="shared" si="48"/>
        <v>9.248693716249296</v>
      </c>
      <c r="G534" s="29">
        <f t="shared" si="49"/>
        <v>0.7475578434393138</v>
      </c>
      <c r="H534" s="29">
        <f t="shared" si="50"/>
        <v>0.5357940859806892</v>
      </c>
      <c r="I534" s="23"/>
      <c r="J534" s="111">
        <f t="shared" si="47"/>
        <v>0.0021176375745862452</v>
      </c>
    </row>
    <row r="535" spans="1:10" ht="12.75">
      <c r="A535" s="16" t="s">
        <v>400</v>
      </c>
      <c r="B535" s="13" t="s">
        <v>911</v>
      </c>
      <c r="C535" s="13">
        <v>37731</v>
      </c>
      <c r="D535" s="13">
        <v>5507</v>
      </c>
      <c r="E535" s="13">
        <v>43238</v>
      </c>
      <c r="F535" s="20">
        <f t="shared" si="48"/>
        <v>12.736481798418058</v>
      </c>
      <c r="G535" s="29">
        <f t="shared" si="49"/>
        <v>0.05785559127268853</v>
      </c>
      <c r="H535" s="29">
        <f t="shared" si="50"/>
        <v>0.05938649555189002</v>
      </c>
      <c r="I535" s="23"/>
      <c r="J535" s="111">
        <f t="shared" si="47"/>
        <v>1.5309042792014878E-05</v>
      </c>
    </row>
    <row r="536" spans="1:10" ht="26.25">
      <c r="A536" s="16" t="s">
        <v>401</v>
      </c>
      <c r="B536" s="13" t="s">
        <v>914</v>
      </c>
      <c r="C536" s="13">
        <v>47333</v>
      </c>
      <c r="D536" s="13">
        <v>4813</v>
      </c>
      <c r="E536" s="13">
        <v>52146</v>
      </c>
      <c r="F536" s="20">
        <f t="shared" si="48"/>
        <v>9.229854638898477</v>
      </c>
      <c r="G536" s="29">
        <f t="shared" si="49"/>
        <v>0.0725790119983612</v>
      </c>
      <c r="H536" s="29">
        <f t="shared" si="50"/>
        <v>0.05190252462161733</v>
      </c>
      <c r="I536" s="23"/>
      <c r="J536" s="111">
        <f t="shared" si="47"/>
        <v>0.00020676487376743865</v>
      </c>
    </row>
    <row r="537" spans="1:10" ht="39">
      <c r="A537" s="39" t="s">
        <v>402</v>
      </c>
      <c r="B537" s="40" t="s">
        <v>915</v>
      </c>
      <c r="C537" s="41">
        <v>729927</v>
      </c>
      <c r="D537" s="41">
        <v>916715</v>
      </c>
      <c r="E537" s="41">
        <v>1646642</v>
      </c>
      <c r="F537" s="37">
        <f t="shared" si="48"/>
        <v>55.67178536682533</v>
      </c>
      <c r="G537" s="38">
        <f t="shared" si="49"/>
        <v>1.119248314937312</v>
      </c>
      <c r="H537" s="38">
        <f t="shared" si="50"/>
        <v>9.885689353522945</v>
      </c>
      <c r="I537" s="114"/>
      <c r="J537" s="120"/>
    </row>
    <row r="538" spans="1:10" ht="39">
      <c r="A538" s="16" t="s">
        <v>403</v>
      </c>
      <c r="B538" s="13" t="s">
        <v>916</v>
      </c>
      <c r="C538" s="13">
        <v>4761</v>
      </c>
      <c r="D538" s="13">
        <v>193</v>
      </c>
      <c r="E538" s="13">
        <v>4954</v>
      </c>
      <c r="F538" s="20">
        <f t="shared" si="48"/>
        <v>3.8958417440452164</v>
      </c>
      <c r="G538" s="29">
        <f t="shared" si="49"/>
        <v>0.007300375554564419</v>
      </c>
      <c r="H538" s="29">
        <f t="shared" si="50"/>
        <v>0.0020812772183611355</v>
      </c>
      <c r="I538" s="23"/>
      <c r="J538" s="111">
        <f t="shared" si="47"/>
        <v>5.219098336203284E-05</v>
      </c>
    </row>
    <row r="539" spans="1:10" ht="12.75">
      <c r="A539" s="16" t="s">
        <v>404</v>
      </c>
      <c r="B539" s="13"/>
      <c r="C539" s="13">
        <v>10099</v>
      </c>
      <c r="D539" s="13">
        <v>21857</v>
      </c>
      <c r="E539" s="13">
        <v>31956</v>
      </c>
      <c r="F539" s="26">
        <f t="shared" si="48"/>
        <v>68.39717111027663</v>
      </c>
      <c r="G539" s="29">
        <f t="shared" si="49"/>
        <v>0.01548550571845118</v>
      </c>
      <c r="H539" s="29">
        <f t="shared" si="50"/>
        <v>0.23570194902445252</v>
      </c>
      <c r="I539" s="23"/>
      <c r="J539" s="111">
        <f t="shared" si="47"/>
        <v>0.0022021644330600136</v>
      </c>
    </row>
    <row r="540" spans="1:10" ht="12.75">
      <c r="A540" s="16" t="s">
        <v>405</v>
      </c>
      <c r="B540" s="13" t="s">
        <v>917</v>
      </c>
      <c r="C540" s="13">
        <v>13670</v>
      </c>
      <c r="D540" s="13">
        <v>2474</v>
      </c>
      <c r="E540" s="13">
        <v>16144</v>
      </c>
      <c r="F540" s="20">
        <f t="shared" si="48"/>
        <v>15.324578790882063</v>
      </c>
      <c r="G540" s="29">
        <f t="shared" si="49"/>
        <v>0.020961170726926194</v>
      </c>
      <c r="H540" s="29">
        <f t="shared" si="50"/>
        <v>0.026679170146245847</v>
      </c>
      <c r="I540" s="23"/>
      <c r="J540" s="111">
        <f t="shared" si="47"/>
        <v>5.7179994193196535E-05</v>
      </c>
    </row>
    <row r="541" spans="1:10" ht="12.75">
      <c r="A541" s="16" t="s">
        <v>406</v>
      </c>
      <c r="B541" s="13" t="s">
        <v>918</v>
      </c>
      <c r="C541" s="13">
        <v>6883</v>
      </c>
      <c r="D541" s="13">
        <v>293</v>
      </c>
      <c r="E541" s="13">
        <v>7176</v>
      </c>
      <c r="F541" s="20">
        <f t="shared" si="48"/>
        <v>4.0830546265328875</v>
      </c>
      <c r="G541" s="29">
        <f t="shared" si="49"/>
        <v>0.010554187133389393</v>
      </c>
      <c r="H541" s="29">
        <f t="shared" si="50"/>
        <v>0.003159659196786594</v>
      </c>
      <c r="I541" s="23"/>
      <c r="J541" s="111">
        <f t="shared" si="47"/>
        <v>7.394527936602799E-05</v>
      </c>
    </row>
    <row r="542" spans="1:10" ht="12.75">
      <c r="A542" s="16" t="s">
        <v>407</v>
      </c>
      <c r="B542" s="13" t="s">
        <v>919</v>
      </c>
      <c r="C542" s="13">
        <v>675440</v>
      </c>
      <c r="D542" s="13">
        <v>886206</v>
      </c>
      <c r="E542" s="13">
        <v>1561646</v>
      </c>
      <c r="F542" s="20">
        <f t="shared" si="48"/>
        <v>56.74820029635398</v>
      </c>
      <c r="G542" s="29">
        <f t="shared" si="49"/>
        <v>1.0356995724795193</v>
      </c>
      <c r="H542" s="29">
        <f t="shared" si="50"/>
        <v>9.556685795725121</v>
      </c>
      <c r="I542" s="23"/>
      <c r="J542" s="111">
        <f t="shared" si="47"/>
        <v>0.08520986223245602</v>
      </c>
    </row>
    <row r="543" spans="1:10" ht="26.25">
      <c r="A543" s="16" t="s">
        <v>408</v>
      </c>
      <c r="B543" s="13" t="s">
        <v>1085</v>
      </c>
      <c r="C543" s="13">
        <v>19074</v>
      </c>
      <c r="D543" s="13">
        <v>5692</v>
      </c>
      <c r="E543" s="13">
        <v>24766</v>
      </c>
      <c r="F543" s="26">
        <f t="shared" si="48"/>
        <v>22.98312202212711</v>
      </c>
      <c r="G543" s="29">
        <f t="shared" si="49"/>
        <v>0.029247503324461608</v>
      </c>
      <c r="H543" s="29">
        <f t="shared" si="50"/>
        <v>0.061381502211977114</v>
      </c>
      <c r="I543" s="23"/>
      <c r="J543" s="111">
        <f t="shared" si="47"/>
        <v>0.000321339988875155</v>
      </c>
    </row>
    <row r="544" spans="1:10" ht="39">
      <c r="A544" s="34" t="s">
        <v>409</v>
      </c>
      <c r="B544" s="24" t="s">
        <v>920</v>
      </c>
      <c r="C544" s="25">
        <v>1914158</v>
      </c>
      <c r="D544" s="25">
        <v>235553</v>
      </c>
      <c r="E544" s="25">
        <v>2149711</v>
      </c>
      <c r="F544" s="35">
        <f t="shared" si="48"/>
        <v>10.957426370335362</v>
      </c>
      <c r="G544" s="36">
        <f t="shared" si="49"/>
        <v>2.935112848303701</v>
      </c>
      <c r="H544" s="36">
        <f t="shared" si="50"/>
        <v>2.540161101640521</v>
      </c>
      <c r="I544" s="112"/>
      <c r="J544" s="119"/>
    </row>
    <row r="545" spans="1:10" ht="39">
      <c r="A545" s="16" t="s">
        <v>410</v>
      </c>
      <c r="B545" s="13" t="s">
        <v>921</v>
      </c>
      <c r="C545" s="13">
        <v>5775</v>
      </c>
      <c r="D545" s="13">
        <v>853</v>
      </c>
      <c r="E545" s="13">
        <v>6628</v>
      </c>
      <c r="F545" s="26">
        <f t="shared" si="48"/>
        <v>12.869643934821967</v>
      </c>
      <c r="G545" s="29">
        <f t="shared" si="49"/>
        <v>0.008855212944257408</v>
      </c>
      <c r="H545" s="29">
        <f t="shared" si="50"/>
        <v>0.009198598275969165</v>
      </c>
      <c r="I545" s="23"/>
      <c r="J545" s="111">
        <f t="shared" si="47"/>
        <v>3.433853317117569E-06</v>
      </c>
    </row>
    <row r="546" spans="1:10" ht="12.75">
      <c r="A546" s="16" t="s">
        <v>411</v>
      </c>
      <c r="B546" s="13" t="s">
        <v>922</v>
      </c>
      <c r="C546" s="13">
        <v>1695439</v>
      </c>
      <c r="D546" s="13">
        <v>193923</v>
      </c>
      <c r="E546" s="13">
        <v>1889362</v>
      </c>
      <c r="F546" s="26">
        <f t="shared" si="48"/>
        <v>10.263940949378679</v>
      </c>
      <c r="G546" s="29">
        <f t="shared" si="49"/>
        <v>2.599735650043088</v>
      </c>
      <c r="H546" s="29">
        <f t="shared" si="50"/>
        <v>2.0912306840220025</v>
      </c>
      <c r="I546" s="23"/>
      <c r="J546" s="111">
        <f t="shared" si="47"/>
        <v>0.005085049660210856</v>
      </c>
    </row>
    <row r="547" spans="1:10" ht="12.75">
      <c r="A547" s="16" t="s">
        <v>412</v>
      </c>
      <c r="B547" s="13" t="s">
        <v>923</v>
      </c>
      <c r="C547" s="13">
        <v>3125</v>
      </c>
      <c r="D547" s="13">
        <v>419</v>
      </c>
      <c r="E547" s="13">
        <v>3544</v>
      </c>
      <c r="F547" s="26">
        <f t="shared" si="48"/>
        <v>11.822799097065463</v>
      </c>
      <c r="G547" s="29">
        <f t="shared" si="49"/>
        <v>0.004791781896243187</v>
      </c>
      <c r="H547" s="29">
        <f t="shared" si="50"/>
        <v>0.004518420489602672</v>
      </c>
      <c r="I547" s="23"/>
      <c r="J547" s="111">
        <f t="shared" si="47"/>
        <v>2.733614066405144E-06</v>
      </c>
    </row>
    <row r="548" spans="1:10" ht="12.75">
      <c r="A548" s="16" t="s">
        <v>413</v>
      </c>
      <c r="B548" s="13" t="s">
        <v>924</v>
      </c>
      <c r="C548" s="13">
        <v>2176</v>
      </c>
      <c r="D548" s="13">
        <v>172</v>
      </c>
      <c r="E548" s="13">
        <v>2348</v>
      </c>
      <c r="F548" s="26">
        <f t="shared" si="48"/>
        <v>7.325383304940375</v>
      </c>
      <c r="G548" s="29">
        <f t="shared" si="49"/>
        <v>0.0033366135699920557</v>
      </c>
      <c r="H548" s="29">
        <f t="shared" si="50"/>
        <v>0.0018548170028917892</v>
      </c>
      <c r="I548" s="23"/>
      <c r="J548" s="111">
        <f t="shared" si="47"/>
        <v>1.4817965671002666E-05</v>
      </c>
    </row>
    <row r="549" spans="1:10" ht="12.75">
      <c r="A549" s="16" t="s">
        <v>414</v>
      </c>
      <c r="B549" s="13" t="s">
        <v>1086</v>
      </c>
      <c r="C549" s="13">
        <v>12663</v>
      </c>
      <c r="D549" s="13">
        <v>2165</v>
      </c>
      <c r="E549" s="13">
        <v>14828</v>
      </c>
      <c r="F549" s="26">
        <f t="shared" si="48"/>
        <v>14.600755327758295</v>
      </c>
      <c r="G549" s="29">
        <f t="shared" si="49"/>
        <v>0.019417066928680792</v>
      </c>
      <c r="H549" s="29">
        <f t="shared" si="50"/>
        <v>0.023346969832911183</v>
      </c>
      <c r="I549" s="23"/>
      <c r="J549" s="111">
        <f t="shared" si="47"/>
        <v>3.929902904230391E-05</v>
      </c>
    </row>
    <row r="550" spans="1:10" ht="12.75">
      <c r="A550" s="16" t="s">
        <v>415</v>
      </c>
      <c r="B550" s="13" t="s">
        <v>925</v>
      </c>
      <c r="C550" s="13">
        <v>134836</v>
      </c>
      <c r="D550" s="13">
        <v>30728</v>
      </c>
      <c r="E550" s="13">
        <v>165564</v>
      </c>
      <c r="F550" s="26">
        <f t="shared" si="48"/>
        <v>18.559590249087965</v>
      </c>
      <c r="G550" s="29">
        <f t="shared" si="49"/>
        <v>0.2067535052037908</v>
      </c>
      <c r="H550" s="29">
        <f t="shared" si="50"/>
        <v>0.331365214330575</v>
      </c>
      <c r="I550" s="23"/>
      <c r="J550" s="111">
        <f aca="true" t="shared" si="51" ref="J550:J613">ABS(G550-H550)/100</f>
        <v>0.0012461170912678417</v>
      </c>
    </row>
    <row r="551" spans="1:10" ht="12.75">
      <c r="A551" s="16" t="s">
        <v>416</v>
      </c>
      <c r="B551" s="13" t="s">
        <v>926</v>
      </c>
      <c r="C551" s="13">
        <v>18392</v>
      </c>
      <c r="D551" s="13">
        <v>2766</v>
      </c>
      <c r="E551" s="13">
        <v>21158</v>
      </c>
      <c r="F551" s="26">
        <f t="shared" si="48"/>
        <v>13.073069288212496</v>
      </c>
      <c r="G551" s="29">
        <f t="shared" si="49"/>
        <v>0.028201744843425497</v>
      </c>
      <c r="H551" s="29">
        <f t="shared" si="50"/>
        <v>0.029828045523248192</v>
      </c>
      <c r="I551" s="23"/>
      <c r="J551" s="111">
        <f t="shared" si="51"/>
        <v>1.6263006798226953E-05</v>
      </c>
    </row>
    <row r="552" spans="1:10" ht="39">
      <c r="A552" s="16" t="s">
        <v>417</v>
      </c>
      <c r="B552" s="13" t="s">
        <v>927</v>
      </c>
      <c r="C552" s="13">
        <v>41752</v>
      </c>
      <c r="D552" s="13">
        <v>4527</v>
      </c>
      <c r="E552" s="13">
        <v>46279</v>
      </c>
      <c r="F552" s="20">
        <f t="shared" si="48"/>
        <v>9.78197454569027</v>
      </c>
      <c r="G552" s="29">
        <f t="shared" si="49"/>
        <v>0.06402127287422257</v>
      </c>
      <c r="H552" s="29">
        <f t="shared" si="50"/>
        <v>0.04881835216332052</v>
      </c>
      <c r="I552" s="23"/>
      <c r="J552" s="111">
        <f t="shared" si="51"/>
        <v>0.00015202920710902053</v>
      </c>
    </row>
    <row r="553" spans="1:10" ht="26.25">
      <c r="A553" s="34" t="s">
        <v>418</v>
      </c>
      <c r="B553" s="24" t="s">
        <v>928</v>
      </c>
      <c r="C553" s="25">
        <v>554733</v>
      </c>
      <c r="D553" s="25">
        <v>20068</v>
      </c>
      <c r="E553" s="25">
        <v>574801</v>
      </c>
      <c r="F553" s="35">
        <f t="shared" si="48"/>
        <v>3.491295248268531</v>
      </c>
      <c r="G553" s="36">
        <f t="shared" si="49"/>
        <v>0.8506110549275749</v>
      </c>
      <c r="H553" s="36">
        <f t="shared" si="50"/>
        <v>0.21640969543042107</v>
      </c>
      <c r="I553" s="112"/>
      <c r="J553" s="119"/>
    </row>
    <row r="554" spans="1:10" ht="26.25">
      <c r="A554" s="16" t="s">
        <v>419</v>
      </c>
      <c r="B554" s="13" t="s">
        <v>929</v>
      </c>
      <c r="C554" s="13">
        <v>4939</v>
      </c>
      <c r="D554" s="13">
        <v>138</v>
      </c>
      <c r="E554" s="13">
        <v>5077</v>
      </c>
      <c r="F554" s="20">
        <f t="shared" si="48"/>
        <v>2.7181406342328147</v>
      </c>
      <c r="G554" s="29">
        <f t="shared" si="49"/>
        <v>0.0075733154513744315</v>
      </c>
      <c r="H554" s="29">
        <f t="shared" si="50"/>
        <v>0.0014881671302271332</v>
      </c>
      <c r="I554" s="23"/>
      <c r="J554" s="111">
        <f t="shared" si="51"/>
        <v>6.085148321147298E-05</v>
      </c>
    </row>
    <row r="555" spans="1:10" ht="12.75">
      <c r="A555" s="16" t="s">
        <v>420</v>
      </c>
      <c r="B555" s="13" t="s">
        <v>930</v>
      </c>
      <c r="C555" s="13">
        <v>477164</v>
      </c>
      <c r="D555" s="13">
        <v>15766</v>
      </c>
      <c r="E555" s="13">
        <v>492930</v>
      </c>
      <c r="F555" s="20">
        <f t="shared" si="48"/>
        <v>3.198425739963078</v>
      </c>
      <c r="G555" s="29">
        <f t="shared" si="49"/>
        <v>0.7316690613564748</v>
      </c>
      <c r="H555" s="29">
        <f t="shared" si="50"/>
        <v>0.17001770271855784</v>
      </c>
      <c r="I555" s="23"/>
      <c r="J555" s="111">
        <f t="shared" si="51"/>
        <v>0.005616513586379169</v>
      </c>
    </row>
    <row r="556" spans="1:10" ht="26.25">
      <c r="A556" s="16" t="s">
        <v>421</v>
      </c>
      <c r="B556" s="13" t="s">
        <v>931</v>
      </c>
      <c r="C556" s="13">
        <v>11922</v>
      </c>
      <c r="D556" s="13">
        <v>1064</v>
      </c>
      <c r="E556" s="13">
        <v>12986</v>
      </c>
      <c r="F556" s="20">
        <f t="shared" si="48"/>
        <v>8.193439088248883</v>
      </c>
      <c r="G556" s="29">
        <f t="shared" si="49"/>
        <v>0.018280839605443605</v>
      </c>
      <c r="H556" s="29">
        <f t="shared" si="50"/>
        <v>0.011473984250446882</v>
      </c>
      <c r="I556" s="23"/>
      <c r="J556" s="111">
        <f t="shared" si="51"/>
        <v>6.806855354996723E-05</v>
      </c>
    </row>
    <row r="557" spans="1:10" ht="12.75">
      <c r="A557" s="16" t="s">
        <v>422</v>
      </c>
      <c r="B557" s="13" t="s">
        <v>932</v>
      </c>
      <c r="C557" s="13">
        <v>3246</v>
      </c>
      <c r="D557" s="13">
        <v>126</v>
      </c>
      <c r="E557" s="13">
        <v>3372</v>
      </c>
      <c r="F557" s="20">
        <f t="shared" si="48"/>
        <v>3.7366548042704624</v>
      </c>
      <c r="G557" s="29">
        <f t="shared" si="49"/>
        <v>0.004977319691265723</v>
      </c>
      <c r="H557" s="29">
        <f t="shared" si="50"/>
        <v>0.001358761292816078</v>
      </c>
      <c r="I557" s="23"/>
      <c r="J557" s="111">
        <f t="shared" si="51"/>
        <v>3.618558398449645E-05</v>
      </c>
    </row>
    <row r="558" spans="1:10" ht="39">
      <c r="A558" s="16" t="s">
        <v>423</v>
      </c>
      <c r="B558" s="13" t="s">
        <v>1087</v>
      </c>
      <c r="C558" s="13">
        <v>57462</v>
      </c>
      <c r="D558" s="13">
        <v>2974</v>
      </c>
      <c r="E558" s="13">
        <v>60436</v>
      </c>
      <c r="F558" s="20">
        <f t="shared" si="48"/>
        <v>4.9209080680389174</v>
      </c>
      <c r="G558" s="29">
        <f t="shared" si="49"/>
        <v>0.0881105188230163</v>
      </c>
      <c r="H558" s="29">
        <f t="shared" si="50"/>
        <v>0.03207108003837315</v>
      </c>
      <c r="I558" s="23"/>
      <c r="J558" s="111">
        <f t="shared" si="51"/>
        <v>0.0005603943878464316</v>
      </c>
    </row>
    <row r="559" spans="1:10" ht="26.25">
      <c r="A559" s="34" t="s">
        <v>424</v>
      </c>
      <c r="B559" s="24" t="s">
        <v>1088</v>
      </c>
      <c r="C559" s="25">
        <v>1513193</v>
      </c>
      <c r="D559" s="25">
        <v>11320</v>
      </c>
      <c r="E559" s="25">
        <v>1524513</v>
      </c>
      <c r="F559" s="35">
        <f t="shared" si="48"/>
        <v>0.7425322053665662</v>
      </c>
      <c r="G559" s="36">
        <f t="shared" si="49"/>
        <v>2.320285063335013</v>
      </c>
      <c r="H559" s="36">
        <f t="shared" si="50"/>
        <v>0.12207283995776194</v>
      </c>
      <c r="I559" s="112"/>
      <c r="J559" s="119"/>
    </row>
    <row r="560" spans="1:10" ht="52.5">
      <c r="A560" s="16" t="s">
        <v>425</v>
      </c>
      <c r="B560" s="13" t="s">
        <v>933</v>
      </c>
      <c r="C560" s="13">
        <v>4523</v>
      </c>
      <c r="D560" s="13">
        <v>61</v>
      </c>
      <c r="E560" s="13">
        <v>4584</v>
      </c>
      <c r="F560" s="20">
        <f t="shared" si="48"/>
        <v>1.330715532286213</v>
      </c>
      <c r="G560" s="29">
        <f t="shared" si="49"/>
        <v>0.006935433445346539</v>
      </c>
      <c r="H560" s="29">
        <f t="shared" si="50"/>
        <v>0.0006578130068395298</v>
      </c>
      <c r="I560" s="23"/>
      <c r="J560" s="111">
        <f t="shared" si="51"/>
        <v>6.277620438507009E-05</v>
      </c>
    </row>
    <row r="561" spans="1:10" ht="12.75">
      <c r="A561" s="16" t="s">
        <v>426</v>
      </c>
      <c r="B561" s="13" t="s">
        <v>934</v>
      </c>
      <c r="C561" s="13">
        <v>1134513</v>
      </c>
      <c r="D561" s="13">
        <v>6794</v>
      </c>
      <c r="E561" s="13">
        <v>1141307</v>
      </c>
      <c r="F561" s="20">
        <f t="shared" si="48"/>
        <v>0.5952824262008382</v>
      </c>
      <c r="G561" s="29">
        <f t="shared" si="49"/>
        <v>1.7396284334248149</v>
      </c>
      <c r="H561" s="29">
        <f t="shared" si="50"/>
        <v>0.07326527161422566</v>
      </c>
      <c r="I561" s="23"/>
      <c r="J561" s="111">
        <f t="shared" si="51"/>
        <v>0.01666363161810589</v>
      </c>
    </row>
    <row r="562" spans="1:10" ht="12.75">
      <c r="A562" s="16" t="s">
        <v>427</v>
      </c>
      <c r="B562" s="13" t="s">
        <v>935</v>
      </c>
      <c r="C562" s="13">
        <v>256799</v>
      </c>
      <c r="D562" s="13">
        <v>1456</v>
      </c>
      <c r="E562" s="13">
        <v>258255</v>
      </c>
      <c r="F562" s="20">
        <f t="shared" si="48"/>
        <v>0.5637838570405219</v>
      </c>
      <c r="G562" s="29">
        <f t="shared" si="49"/>
        <v>0.3937679357354733</v>
      </c>
      <c r="H562" s="29">
        <f t="shared" si="50"/>
        <v>0.01570124160587468</v>
      </c>
      <c r="I562" s="23"/>
      <c r="J562" s="111">
        <f t="shared" si="51"/>
        <v>0.0037806669412959863</v>
      </c>
    </row>
    <row r="563" spans="1:10" ht="26.25">
      <c r="A563" s="16" t="s">
        <v>428</v>
      </c>
      <c r="B563" s="13" t="s">
        <v>936</v>
      </c>
      <c r="C563" s="13">
        <v>14908</v>
      </c>
      <c r="D563" s="13">
        <v>571</v>
      </c>
      <c r="E563" s="13">
        <v>15479</v>
      </c>
      <c r="F563" s="20">
        <f t="shared" si="48"/>
        <v>3.688868789973512</v>
      </c>
      <c r="G563" s="29">
        <f t="shared" si="49"/>
        <v>0.022859483042941896</v>
      </c>
      <c r="H563" s="29">
        <f t="shared" si="50"/>
        <v>0.006157561096809369</v>
      </c>
      <c r="I563" s="23"/>
      <c r="J563" s="111">
        <f t="shared" si="51"/>
        <v>0.00016701921946132527</v>
      </c>
    </row>
    <row r="564" spans="1:10" ht="12.75">
      <c r="A564" s="16" t="s">
        <v>429</v>
      </c>
      <c r="B564" s="13" t="s">
        <v>937</v>
      </c>
      <c r="C564" s="13">
        <v>17589</v>
      </c>
      <c r="D564" s="13">
        <v>124</v>
      </c>
      <c r="E564" s="13">
        <v>17713</v>
      </c>
      <c r="F564" s="20">
        <f t="shared" si="48"/>
        <v>0.7000508101394456</v>
      </c>
      <c r="G564" s="29">
        <f t="shared" si="49"/>
        <v>0.02697044856736685</v>
      </c>
      <c r="H564" s="29">
        <f t="shared" si="50"/>
        <v>0.0013371936532475689</v>
      </c>
      <c r="I564" s="23"/>
      <c r="J564" s="111">
        <f t="shared" si="51"/>
        <v>0.0002563325491411928</v>
      </c>
    </row>
    <row r="565" spans="1:10" ht="12.75">
      <c r="A565" s="16" t="s">
        <v>430</v>
      </c>
      <c r="B565" s="13" t="s">
        <v>938</v>
      </c>
      <c r="C565" s="13">
        <v>19388</v>
      </c>
      <c r="D565" s="13">
        <v>97</v>
      </c>
      <c r="E565" s="13">
        <v>19485</v>
      </c>
      <c r="F565" s="20">
        <f t="shared" si="48"/>
        <v>0.497818835001283</v>
      </c>
      <c r="G565" s="29">
        <f t="shared" si="49"/>
        <v>0.02972898156939613</v>
      </c>
      <c r="H565" s="29">
        <f t="shared" si="50"/>
        <v>0.001046030519072695</v>
      </c>
      <c r="I565" s="23"/>
      <c r="J565" s="111">
        <f t="shared" si="51"/>
        <v>0.00028682951050323436</v>
      </c>
    </row>
    <row r="566" spans="1:10" ht="12.75">
      <c r="A566" s="16" t="s">
        <v>431</v>
      </c>
      <c r="B566" s="13" t="s">
        <v>939</v>
      </c>
      <c r="C566" s="13">
        <v>10497</v>
      </c>
      <c r="D566" s="13">
        <v>67</v>
      </c>
      <c r="E566" s="13">
        <v>10564</v>
      </c>
      <c r="F566" s="20">
        <f t="shared" si="48"/>
        <v>0.6342294585384325</v>
      </c>
      <c r="G566" s="29">
        <f t="shared" si="49"/>
        <v>0.016095787060756712</v>
      </c>
      <c r="H566" s="29">
        <f t="shared" si="50"/>
        <v>0.0007225159255450574</v>
      </c>
      <c r="I566" s="23"/>
      <c r="J566" s="111">
        <f t="shared" si="51"/>
        <v>0.00015373271135211655</v>
      </c>
    </row>
    <row r="567" spans="1:10" ht="26.25">
      <c r="A567" s="16" t="s">
        <v>432</v>
      </c>
      <c r="B567" s="13" t="s">
        <v>940</v>
      </c>
      <c r="C567" s="13">
        <v>54976</v>
      </c>
      <c r="D567" s="13">
        <v>2150</v>
      </c>
      <c r="E567" s="13">
        <v>57126</v>
      </c>
      <c r="F567" s="20">
        <f t="shared" si="48"/>
        <v>3.7636102650281833</v>
      </c>
      <c r="G567" s="29">
        <f t="shared" si="49"/>
        <v>0.08429856048891693</v>
      </c>
      <c r="H567" s="29">
        <f t="shared" si="50"/>
        <v>0.023185212536147366</v>
      </c>
      <c r="I567" s="23"/>
      <c r="J567" s="111">
        <f t="shared" si="51"/>
        <v>0.0006111334795276956</v>
      </c>
    </row>
    <row r="568" spans="1:10" ht="26.25">
      <c r="A568" s="34" t="s">
        <v>433</v>
      </c>
      <c r="B568" s="24" t="s">
        <v>941</v>
      </c>
      <c r="C568" s="25">
        <v>244539</v>
      </c>
      <c r="D568" s="25">
        <v>70201</v>
      </c>
      <c r="E568" s="25">
        <v>314740</v>
      </c>
      <c r="F568" s="37">
        <f t="shared" si="48"/>
        <v>22.3044417614539</v>
      </c>
      <c r="G568" s="36">
        <f t="shared" si="49"/>
        <v>0.374968817000132</v>
      </c>
      <c r="H568" s="36">
        <f t="shared" si="50"/>
        <v>0.7570349326744563</v>
      </c>
      <c r="I568" s="112"/>
      <c r="J568" s="119"/>
    </row>
    <row r="569" spans="1:10" ht="26.25">
      <c r="A569" s="16" t="s">
        <v>434</v>
      </c>
      <c r="B569" s="13" t="s">
        <v>942</v>
      </c>
      <c r="C569" s="13">
        <v>2127</v>
      </c>
      <c r="D569" s="13">
        <v>80</v>
      </c>
      <c r="E569" s="13">
        <v>2207</v>
      </c>
      <c r="F569" s="26">
        <f t="shared" si="48"/>
        <v>3.6248300860897142</v>
      </c>
      <c r="G569" s="29">
        <f t="shared" si="49"/>
        <v>0.0032614784298589626</v>
      </c>
      <c r="H569" s="29">
        <f t="shared" si="50"/>
        <v>0.000862705582740367</v>
      </c>
      <c r="I569" s="23"/>
      <c r="J569" s="111">
        <f t="shared" si="51"/>
        <v>2.3987728471185957E-05</v>
      </c>
    </row>
    <row r="570" spans="1:10" ht="12.75">
      <c r="A570" s="16" t="s">
        <v>435</v>
      </c>
      <c r="B570" s="13" t="s">
        <v>943</v>
      </c>
      <c r="C570" s="13">
        <v>227915</v>
      </c>
      <c r="D570" s="13">
        <v>65598</v>
      </c>
      <c r="E570" s="13">
        <v>293513</v>
      </c>
      <c r="F570" s="26">
        <f t="shared" si="48"/>
        <v>22.349265620262134</v>
      </c>
      <c r="G570" s="29">
        <f t="shared" si="49"/>
        <v>0.34947807068232506</v>
      </c>
      <c r="H570" s="29">
        <f t="shared" si="50"/>
        <v>0.7073970102075324</v>
      </c>
      <c r="I570" s="23"/>
      <c r="J570" s="111">
        <f t="shared" si="51"/>
        <v>0.0035791893952520737</v>
      </c>
    </row>
    <row r="571" spans="1:10" ht="26.25">
      <c r="A571" s="16" t="s">
        <v>436</v>
      </c>
      <c r="B571" s="13" t="s">
        <v>944</v>
      </c>
      <c r="C571" s="13">
        <v>14497</v>
      </c>
      <c r="D571" s="13">
        <v>4523</v>
      </c>
      <c r="E571" s="13">
        <v>19020</v>
      </c>
      <c r="F571" s="26">
        <f t="shared" si="48"/>
        <v>23.780231335436383</v>
      </c>
      <c r="G571" s="29">
        <f t="shared" si="49"/>
        <v>0.02222926788794799</v>
      </c>
      <c r="H571" s="29">
        <f t="shared" si="50"/>
        <v>0.0487752168841835</v>
      </c>
      <c r="I571" s="23"/>
      <c r="J571" s="111">
        <f t="shared" si="51"/>
        <v>0.0002654594899623551</v>
      </c>
    </row>
    <row r="572" spans="1:10" ht="39">
      <c r="A572" s="34" t="s">
        <v>437</v>
      </c>
      <c r="B572" s="24" t="s">
        <v>945</v>
      </c>
      <c r="C572" s="25">
        <v>1299172</v>
      </c>
      <c r="D572" s="25">
        <v>35530</v>
      </c>
      <c r="E572" s="25">
        <v>1334702</v>
      </c>
      <c r="F572" s="35">
        <f t="shared" si="48"/>
        <v>2.662017439098765</v>
      </c>
      <c r="G572" s="36">
        <f t="shared" si="49"/>
        <v>1.9921116383059367</v>
      </c>
      <c r="H572" s="36">
        <f t="shared" si="50"/>
        <v>0.3831491169345655</v>
      </c>
      <c r="I572" s="112"/>
      <c r="J572" s="119"/>
    </row>
    <row r="573" spans="1:10" ht="39">
      <c r="A573" s="16" t="s">
        <v>438</v>
      </c>
      <c r="B573" s="13" t="s">
        <v>1089</v>
      </c>
      <c r="C573" s="13">
        <v>28464</v>
      </c>
      <c r="D573" s="13">
        <v>388</v>
      </c>
      <c r="E573" s="13">
        <v>28852</v>
      </c>
      <c r="F573" s="20">
        <f t="shared" si="48"/>
        <v>1.344794121724664</v>
      </c>
      <c r="G573" s="29">
        <f t="shared" si="49"/>
        <v>0.04364584956629314</v>
      </c>
      <c r="H573" s="29">
        <f t="shared" si="50"/>
        <v>0.00418412207629078</v>
      </c>
      <c r="I573" s="23"/>
      <c r="J573" s="111">
        <f t="shared" si="51"/>
        <v>0.0003946172749000236</v>
      </c>
    </row>
    <row r="574" spans="1:10" ht="26.25">
      <c r="A574" s="16" t="s">
        <v>439</v>
      </c>
      <c r="B574" s="13" t="s">
        <v>1090</v>
      </c>
      <c r="C574" s="13">
        <v>541145</v>
      </c>
      <c r="D574" s="13">
        <v>23457</v>
      </c>
      <c r="E574" s="13">
        <v>564602</v>
      </c>
      <c r="F574" s="20">
        <f t="shared" si="48"/>
        <v>4.15460802476789</v>
      </c>
      <c r="G574" s="29">
        <f t="shared" si="49"/>
        <v>0.8297756205576061</v>
      </c>
      <c r="H574" s="29">
        <f t="shared" si="50"/>
        <v>0.25295606067925985</v>
      </c>
      <c r="I574" s="23"/>
      <c r="J574" s="111">
        <f t="shared" si="51"/>
        <v>0.005768195598783463</v>
      </c>
    </row>
    <row r="575" spans="1:10" ht="12.75">
      <c r="A575" s="16" t="s">
        <v>440</v>
      </c>
      <c r="B575" s="13" t="s">
        <v>947</v>
      </c>
      <c r="C575" s="13">
        <v>12159</v>
      </c>
      <c r="D575" s="13">
        <v>306</v>
      </c>
      <c r="E575" s="13">
        <v>12465</v>
      </c>
      <c r="F575" s="20">
        <f t="shared" si="48"/>
        <v>2.454873646209386</v>
      </c>
      <c r="G575" s="29">
        <f t="shared" si="49"/>
        <v>0.01864424834445469</v>
      </c>
      <c r="H575" s="29">
        <f t="shared" si="50"/>
        <v>0.0032998488539819036</v>
      </c>
      <c r="I575" s="23"/>
      <c r="J575" s="111">
        <f t="shared" si="51"/>
        <v>0.00015344399490472784</v>
      </c>
    </row>
    <row r="576" spans="1:10" ht="26.25">
      <c r="A576" s="16" t="s">
        <v>441</v>
      </c>
      <c r="B576" s="13" t="s">
        <v>946</v>
      </c>
      <c r="C576" s="13">
        <v>65450</v>
      </c>
      <c r="D576" s="13">
        <v>1603</v>
      </c>
      <c r="E576" s="13">
        <v>67053</v>
      </c>
      <c r="F576" s="20">
        <f aca="true" t="shared" si="52" ref="F576:F639">D576/E576*100</f>
        <v>2.3906462052406305</v>
      </c>
      <c r="G576" s="29">
        <f t="shared" si="49"/>
        <v>0.1003590800349173</v>
      </c>
      <c r="H576" s="29">
        <f t="shared" si="50"/>
        <v>0.017286463114160103</v>
      </c>
      <c r="I576" s="23"/>
      <c r="J576" s="111">
        <f t="shared" si="51"/>
        <v>0.000830726169207572</v>
      </c>
    </row>
    <row r="577" spans="1:10" ht="12.75">
      <c r="A577" s="16" t="s">
        <v>442</v>
      </c>
      <c r="B577" s="13" t="s">
        <v>948</v>
      </c>
      <c r="C577" s="13">
        <v>5450</v>
      </c>
      <c r="D577" s="13">
        <v>88</v>
      </c>
      <c r="E577" s="13">
        <v>5538</v>
      </c>
      <c r="F577" s="20">
        <f t="shared" si="52"/>
        <v>1.5890213073311665</v>
      </c>
      <c r="G577" s="29">
        <f t="shared" si="49"/>
        <v>0.008356867627048117</v>
      </c>
      <c r="H577" s="29">
        <f t="shared" si="50"/>
        <v>0.0009489761410144037</v>
      </c>
      <c r="I577" s="23"/>
      <c r="J577" s="111">
        <f t="shared" si="51"/>
        <v>7.407891486033714E-05</v>
      </c>
    </row>
    <row r="578" spans="1:10" ht="12.75">
      <c r="A578" s="16" t="s">
        <v>443</v>
      </c>
      <c r="B578" s="13" t="s">
        <v>949</v>
      </c>
      <c r="C578" s="13">
        <v>457854</v>
      </c>
      <c r="D578" s="13">
        <v>5128</v>
      </c>
      <c r="E578" s="13">
        <v>462982</v>
      </c>
      <c r="F578" s="20">
        <f t="shared" si="52"/>
        <v>1.1076024553870345</v>
      </c>
      <c r="G578" s="29">
        <f t="shared" si="49"/>
        <v>0.7020596826632088</v>
      </c>
      <c r="H578" s="29">
        <f t="shared" si="50"/>
        <v>0.055299427853657525</v>
      </c>
      <c r="I578" s="23"/>
      <c r="J578" s="111">
        <f t="shared" si="51"/>
        <v>0.006467602548095514</v>
      </c>
    </row>
    <row r="579" spans="1:10" ht="26.25">
      <c r="A579" s="16" t="s">
        <v>444</v>
      </c>
      <c r="B579" s="13" t="s">
        <v>950</v>
      </c>
      <c r="C579" s="13">
        <v>78622</v>
      </c>
      <c r="D579" s="13">
        <v>1545</v>
      </c>
      <c r="E579" s="13">
        <v>80167</v>
      </c>
      <c r="F579" s="20">
        <f t="shared" si="52"/>
        <v>1.927226913817406</v>
      </c>
      <c r="G579" s="29">
        <f t="shared" si="49"/>
        <v>0.12055663239885818</v>
      </c>
      <c r="H579" s="29">
        <f t="shared" si="50"/>
        <v>0.01666100156667334</v>
      </c>
      <c r="I579" s="23"/>
      <c r="J579" s="111">
        <f t="shared" si="51"/>
        <v>0.0010389563083218485</v>
      </c>
    </row>
    <row r="580" spans="1:10" ht="26.25">
      <c r="A580" s="16" t="s">
        <v>445</v>
      </c>
      <c r="B580" s="13" t="s">
        <v>951</v>
      </c>
      <c r="C580" s="13">
        <v>110028</v>
      </c>
      <c r="D580" s="13">
        <v>3015</v>
      </c>
      <c r="E580" s="13">
        <v>113043</v>
      </c>
      <c r="F580" s="20">
        <f t="shared" si="52"/>
        <v>2.6671266686128288</v>
      </c>
      <c r="G580" s="29">
        <f t="shared" si="49"/>
        <v>0.1687136571135505</v>
      </c>
      <c r="H580" s="29">
        <f t="shared" si="50"/>
        <v>0.03251321664952758</v>
      </c>
      <c r="I580" s="23"/>
      <c r="J580" s="111">
        <f t="shared" si="51"/>
        <v>0.001362004404640229</v>
      </c>
    </row>
    <row r="581" spans="1:10" ht="52.5">
      <c r="A581" s="34" t="s">
        <v>446</v>
      </c>
      <c r="B581" s="24" t="s">
        <v>952</v>
      </c>
      <c r="C581" s="25">
        <v>2075110</v>
      </c>
      <c r="D581" s="25">
        <v>13644</v>
      </c>
      <c r="E581" s="25">
        <v>2088754</v>
      </c>
      <c r="F581" s="35">
        <f t="shared" si="52"/>
        <v>0.6532123936088213</v>
      </c>
      <c r="G581" s="36">
        <f t="shared" si="49"/>
        <v>3.1819118498282237</v>
      </c>
      <c r="H581" s="36">
        <f t="shared" si="50"/>
        <v>0.1471344371363696</v>
      </c>
      <c r="I581" s="112"/>
      <c r="J581" s="119"/>
    </row>
    <row r="582" spans="1:10" ht="66">
      <c r="A582" s="16" t="s">
        <v>447</v>
      </c>
      <c r="B582" s="13" t="s">
        <v>953</v>
      </c>
      <c r="C582" s="13">
        <v>62141</v>
      </c>
      <c r="D582" s="13">
        <v>618</v>
      </c>
      <c r="E582" s="13">
        <v>62759</v>
      </c>
      <c r="F582" s="20">
        <f t="shared" si="52"/>
        <v>0.98471932312497</v>
      </c>
      <c r="G582" s="29">
        <f t="shared" si="49"/>
        <v>0.09528515802062332</v>
      </c>
      <c r="H582" s="29">
        <f t="shared" si="50"/>
        <v>0.0066644006266693345</v>
      </c>
      <c r="I582" s="23"/>
      <c r="J582" s="111">
        <f t="shared" si="51"/>
        <v>0.0008862075739395398</v>
      </c>
    </row>
    <row r="583" spans="1:10" ht="39">
      <c r="A583" s="16" t="s">
        <v>448</v>
      </c>
      <c r="B583" s="13" t="s">
        <v>954</v>
      </c>
      <c r="C583" s="13">
        <v>96087</v>
      </c>
      <c r="D583" s="13">
        <v>2563</v>
      </c>
      <c r="E583" s="13">
        <v>98650</v>
      </c>
      <c r="F583" s="20">
        <f t="shared" si="52"/>
        <v>2.5980739989863153</v>
      </c>
      <c r="G583" s="29">
        <f t="shared" si="49"/>
        <v>0.1473369430605821</v>
      </c>
      <c r="H583" s="29">
        <f t="shared" si="50"/>
        <v>0.027638930107044508</v>
      </c>
      <c r="I583" s="23"/>
      <c r="J583" s="111">
        <f t="shared" si="51"/>
        <v>0.001196980129535376</v>
      </c>
    </row>
    <row r="584" spans="1:10" ht="26.25">
      <c r="A584" s="16" t="s">
        <v>449</v>
      </c>
      <c r="B584" s="13" t="s">
        <v>955</v>
      </c>
      <c r="C584" s="13">
        <v>347968</v>
      </c>
      <c r="D584" s="13">
        <v>2225</v>
      </c>
      <c r="E584" s="13">
        <v>350193</v>
      </c>
      <c r="F584" s="20">
        <f t="shared" si="52"/>
        <v>0.6353639278911913</v>
      </c>
      <c r="G584" s="29">
        <f t="shared" si="49"/>
        <v>0.5335637641190237</v>
      </c>
      <c r="H584" s="29">
        <f t="shared" si="50"/>
        <v>0.023993999019966458</v>
      </c>
      <c r="I584" s="23"/>
      <c r="J584" s="111">
        <f t="shared" si="51"/>
        <v>0.005095697650990573</v>
      </c>
    </row>
    <row r="585" spans="1:10" ht="12.75">
      <c r="A585" s="16" t="s">
        <v>450</v>
      </c>
      <c r="B585" s="13" t="s">
        <v>956</v>
      </c>
      <c r="C585" s="13">
        <v>440610</v>
      </c>
      <c r="D585" s="13">
        <v>1498</v>
      </c>
      <c r="E585" s="13">
        <v>442108</v>
      </c>
      <c r="F585" s="20">
        <f t="shared" si="52"/>
        <v>0.3388312358066355</v>
      </c>
      <c r="G585" s="29">
        <f t="shared" si="49"/>
        <v>0.6756182468171873</v>
      </c>
      <c r="H585" s="29">
        <f t="shared" si="50"/>
        <v>0.01615416203681337</v>
      </c>
      <c r="I585" s="23"/>
      <c r="J585" s="111">
        <f t="shared" si="51"/>
        <v>0.006594640847803739</v>
      </c>
    </row>
    <row r="586" spans="1:10" ht="12.75">
      <c r="A586" s="16" t="s">
        <v>451</v>
      </c>
      <c r="B586" s="13" t="s">
        <v>957</v>
      </c>
      <c r="C586" s="13">
        <v>12474</v>
      </c>
      <c r="D586" s="13">
        <v>162</v>
      </c>
      <c r="E586" s="13">
        <v>12636</v>
      </c>
      <c r="F586" s="20">
        <f t="shared" si="52"/>
        <v>1.282051282051282</v>
      </c>
      <c r="G586" s="29">
        <f aca="true" t="shared" si="53" ref="G586:G649">C586/C$701*100</f>
        <v>0.019127259959596</v>
      </c>
      <c r="H586" s="29">
        <f aca="true" t="shared" si="54" ref="H586:H649">D586/D$701*100</f>
        <v>0.0017469788050492431</v>
      </c>
      <c r="I586" s="23"/>
      <c r="J586" s="111">
        <f t="shared" si="51"/>
        <v>0.00017380281154546757</v>
      </c>
    </row>
    <row r="587" spans="1:10" ht="12.75">
      <c r="A587" s="16" t="s">
        <v>452</v>
      </c>
      <c r="B587" s="13" t="s">
        <v>958</v>
      </c>
      <c r="C587" s="13">
        <v>1004242</v>
      </c>
      <c r="D587" s="13">
        <v>4727</v>
      </c>
      <c r="E587" s="13">
        <v>1008969</v>
      </c>
      <c r="F587" s="20">
        <f t="shared" si="52"/>
        <v>0.4684980410696463</v>
      </c>
      <c r="G587" s="29">
        <f t="shared" si="53"/>
        <v>1.539874763215056</v>
      </c>
      <c r="H587" s="29">
        <f t="shared" si="54"/>
        <v>0.05097511612017143</v>
      </c>
      <c r="I587" s="23"/>
      <c r="J587" s="111">
        <f t="shared" si="51"/>
        <v>0.014888996470948846</v>
      </c>
    </row>
    <row r="588" spans="1:10" ht="52.5">
      <c r="A588" s="16" t="s">
        <v>453</v>
      </c>
      <c r="B588" s="13" t="s">
        <v>959</v>
      </c>
      <c r="C588" s="13">
        <v>111588</v>
      </c>
      <c r="D588" s="13">
        <v>1851</v>
      </c>
      <c r="E588" s="13">
        <v>113439</v>
      </c>
      <c r="F588" s="20">
        <f t="shared" si="52"/>
        <v>1.63171396080713</v>
      </c>
      <c r="G588" s="29">
        <f t="shared" si="53"/>
        <v>0.1711057146361551</v>
      </c>
      <c r="H588" s="29">
        <f t="shared" si="54"/>
        <v>0.019960850420655242</v>
      </c>
      <c r="I588" s="23"/>
      <c r="J588" s="111">
        <f t="shared" si="51"/>
        <v>0.0015114486421549985</v>
      </c>
    </row>
    <row r="589" spans="1:10" ht="39">
      <c r="A589" s="39" t="s">
        <v>454</v>
      </c>
      <c r="B589" s="40" t="s">
        <v>1091</v>
      </c>
      <c r="C589" s="41">
        <v>1150085</v>
      </c>
      <c r="D589" s="41">
        <v>18618</v>
      </c>
      <c r="E589" s="41">
        <v>1168703</v>
      </c>
      <c r="F589" s="37">
        <f t="shared" si="52"/>
        <v>1.593048019898982</v>
      </c>
      <c r="G589" s="38">
        <f t="shared" si="53"/>
        <v>1.7635060742850701</v>
      </c>
      <c r="H589" s="38">
        <f t="shared" si="54"/>
        <v>0.20077315674325188</v>
      </c>
      <c r="I589" s="114"/>
      <c r="J589" s="120"/>
    </row>
    <row r="590" spans="1:10" ht="52.5">
      <c r="A590" s="16" t="s">
        <v>455</v>
      </c>
      <c r="B590" s="13" t="s">
        <v>960</v>
      </c>
      <c r="C590" s="13">
        <v>66797</v>
      </c>
      <c r="D590" s="13">
        <v>1617</v>
      </c>
      <c r="E590" s="13">
        <v>68414</v>
      </c>
      <c r="F590" s="20">
        <f t="shared" si="52"/>
        <v>2.363551319905283</v>
      </c>
      <c r="G590" s="29">
        <f t="shared" si="53"/>
        <v>0.10242452970347395</v>
      </c>
      <c r="H590" s="29">
        <f t="shared" si="54"/>
        <v>0.01743743659113967</v>
      </c>
      <c r="I590" s="23"/>
      <c r="J590" s="111">
        <f t="shared" si="51"/>
        <v>0.0008498709311233428</v>
      </c>
    </row>
    <row r="591" spans="1:10" ht="26.25">
      <c r="A591" s="16" t="s">
        <v>456</v>
      </c>
      <c r="B591" s="13" t="s">
        <v>961</v>
      </c>
      <c r="C591" s="13">
        <v>401529</v>
      </c>
      <c r="D591" s="13">
        <v>2712</v>
      </c>
      <c r="E591" s="13">
        <v>404241</v>
      </c>
      <c r="F591" s="20">
        <f t="shared" si="52"/>
        <v>0.6708869214156902</v>
      </c>
      <c r="G591" s="29">
        <f t="shared" si="53"/>
        <v>0.6156926057653217</v>
      </c>
      <c r="H591" s="29">
        <f t="shared" si="54"/>
        <v>0.029245719254898446</v>
      </c>
      <c r="I591" s="23"/>
      <c r="J591" s="111">
        <f t="shared" si="51"/>
        <v>0.0058644688651042325</v>
      </c>
    </row>
    <row r="592" spans="1:10" ht="12.75">
      <c r="A592" s="16" t="s">
        <v>457</v>
      </c>
      <c r="B592" s="13" t="s">
        <v>962</v>
      </c>
      <c r="C592" s="13">
        <v>18599</v>
      </c>
      <c r="D592" s="13">
        <v>496</v>
      </c>
      <c r="E592" s="13">
        <v>19095</v>
      </c>
      <c r="F592" s="20">
        <f t="shared" si="52"/>
        <v>2.597538622676093</v>
      </c>
      <c r="G592" s="29">
        <f t="shared" si="53"/>
        <v>0.02851915247623265</v>
      </c>
      <c r="H592" s="29">
        <f t="shared" si="54"/>
        <v>0.0053487746129902754</v>
      </c>
      <c r="I592" s="23"/>
      <c r="J592" s="111">
        <f t="shared" si="51"/>
        <v>0.00023170377863242371</v>
      </c>
    </row>
    <row r="593" spans="1:10" ht="26.25">
      <c r="A593" s="16" t="s">
        <v>458</v>
      </c>
      <c r="B593" s="13" t="s">
        <v>963</v>
      </c>
      <c r="C593" s="13">
        <v>34853</v>
      </c>
      <c r="D593" s="13">
        <v>3072</v>
      </c>
      <c r="E593" s="13">
        <v>37925</v>
      </c>
      <c r="F593" s="26">
        <f t="shared" si="52"/>
        <v>8.100197758734344</v>
      </c>
      <c r="G593" s="29">
        <f t="shared" si="53"/>
        <v>0.05344255181752441</v>
      </c>
      <c r="H593" s="29">
        <f t="shared" si="54"/>
        <v>0.03312789437723009</v>
      </c>
      <c r="I593" s="23"/>
      <c r="J593" s="111">
        <f t="shared" si="51"/>
        <v>0.00020314657440294315</v>
      </c>
    </row>
    <row r="594" spans="1:10" ht="26.25">
      <c r="A594" s="16" t="s">
        <v>459</v>
      </c>
      <c r="B594" s="13" t="s">
        <v>964</v>
      </c>
      <c r="C594" s="13">
        <v>86295</v>
      </c>
      <c r="D594" s="13">
        <v>3477</v>
      </c>
      <c r="E594" s="13">
        <v>89772</v>
      </c>
      <c r="F594" s="20">
        <f t="shared" si="52"/>
        <v>3.8731453014302897</v>
      </c>
      <c r="G594" s="29">
        <f t="shared" si="53"/>
        <v>0.13232218199561782</v>
      </c>
      <c r="H594" s="29">
        <f t="shared" si="54"/>
        <v>0.0374953413898532</v>
      </c>
      <c r="I594" s="23"/>
      <c r="J594" s="111">
        <f t="shared" si="51"/>
        <v>0.0009482684060576463</v>
      </c>
    </row>
    <row r="595" spans="1:10" ht="12.75">
      <c r="A595" s="16" t="s">
        <v>460</v>
      </c>
      <c r="B595" s="13" t="s">
        <v>1092</v>
      </c>
      <c r="C595" s="13">
        <v>143799</v>
      </c>
      <c r="D595" s="13">
        <v>878</v>
      </c>
      <c r="E595" s="13">
        <v>144677</v>
      </c>
      <c r="F595" s="20">
        <f t="shared" si="52"/>
        <v>0.6068690946038416</v>
      </c>
      <c r="G595" s="29">
        <f t="shared" si="53"/>
        <v>0.22049710236731968</v>
      </c>
      <c r="H595" s="29">
        <f t="shared" si="54"/>
        <v>0.009468193770575528</v>
      </c>
      <c r="I595" s="23"/>
      <c r="J595" s="111">
        <f t="shared" si="51"/>
        <v>0.0021102890859674415</v>
      </c>
    </row>
    <row r="596" spans="1:10" ht="26.25">
      <c r="A596" s="16" t="s">
        <v>461</v>
      </c>
      <c r="B596" s="13" t="s">
        <v>965</v>
      </c>
      <c r="C596" s="13">
        <v>17724</v>
      </c>
      <c r="D596" s="13">
        <v>347</v>
      </c>
      <c r="E596" s="13">
        <v>18071</v>
      </c>
      <c r="F596" s="20">
        <f t="shared" si="52"/>
        <v>1.9202036411930719</v>
      </c>
      <c r="G596" s="29">
        <f t="shared" si="53"/>
        <v>0.027177453545284554</v>
      </c>
      <c r="H596" s="29">
        <f t="shared" si="54"/>
        <v>0.0037419854651363424</v>
      </c>
      <c r="I596" s="23"/>
      <c r="J596" s="111">
        <f t="shared" si="51"/>
        <v>0.00023435468080148212</v>
      </c>
    </row>
    <row r="597" spans="1:10" ht="26.25">
      <c r="A597" s="16" t="s">
        <v>462</v>
      </c>
      <c r="B597" s="13" t="s">
        <v>966</v>
      </c>
      <c r="C597" s="13">
        <v>249012</v>
      </c>
      <c r="D597" s="13">
        <v>847</v>
      </c>
      <c r="E597" s="13">
        <v>249859</v>
      </c>
      <c r="F597" s="20">
        <f t="shared" si="52"/>
        <v>0.3389911910317419</v>
      </c>
      <c r="G597" s="29">
        <f t="shared" si="53"/>
        <v>0.38182758193513866</v>
      </c>
      <c r="H597" s="29">
        <f t="shared" si="54"/>
        <v>0.009133895357263637</v>
      </c>
      <c r="I597" s="23"/>
      <c r="J597" s="111">
        <f t="shared" si="51"/>
        <v>0.0037269368657787505</v>
      </c>
    </row>
    <row r="598" spans="1:10" ht="39">
      <c r="A598" s="16" t="s">
        <v>463</v>
      </c>
      <c r="B598" s="13" t="s">
        <v>967</v>
      </c>
      <c r="C598" s="13">
        <v>131477</v>
      </c>
      <c r="D598" s="13">
        <v>5172</v>
      </c>
      <c r="E598" s="13">
        <v>136649</v>
      </c>
      <c r="F598" s="20">
        <f t="shared" si="52"/>
        <v>3.7848795088145546</v>
      </c>
      <c r="G598" s="29">
        <f t="shared" si="53"/>
        <v>0.20160291467915692</v>
      </c>
      <c r="H598" s="29">
        <f t="shared" si="54"/>
        <v>0.055773915924164724</v>
      </c>
      <c r="I598" s="23"/>
      <c r="J598" s="111">
        <f t="shared" si="51"/>
        <v>0.001458289987549922</v>
      </c>
    </row>
    <row r="599" spans="1:10" ht="52.5">
      <c r="A599" s="39" t="s">
        <v>464</v>
      </c>
      <c r="B599" s="40" t="s">
        <v>1093</v>
      </c>
      <c r="C599" s="41">
        <v>31265</v>
      </c>
      <c r="D599" s="41">
        <v>447</v>
      </c>
      <c r="E599" s="41">
        <v>31712</v>
      </c>
      <c r="F599" s="37">
        <f t="shared" si="52"/>
        <v>1.409561049445005</v>
      </c>
      <c r="G599" s="38">
        <f t="shared" si="53"/>
        <v>0.047940819515533833</v>
      </c>
      <c r="H599" s="38">
        <f t="shared" si="54"/>
        <v>0.004820367443561801</v>
      </c>
      <c r="I599" s="114"/>
      <c r="J599" s="120"/>
    </row>
    <row r="600" spans="1:10" ht="39">
      <c r="A600" s="16" t="s">
        <v>465</v>
      </c>
      <c r="B600" s="13" t="s">
        <v>968</v>
      </c>
      <c r="C600" s="13">
        <v>1134</v>
      </c>
      <c r="D600" s="13">
        <v>33</v>
      </c>
      <c r="E600" s="13">
        <v>1167</v>
      </c>
      <c r="F600" s="20">
        <f t="shared" si="52"/>
        <v>2.827763496143959</v>
      </c>
      <c r="G600" s="29">
        <f t="shared" si="53"/>
        <v>0.0017388418145087275</v>
      </c>
      <c r="H600" s="29">
        <f t="shared" si="54"/>
        <v>0.00035586605288040143</v>
      </c>
      <c r="I600" s="23"/>
      <c r="J600" s="111">
        <f t="shared" si="51"/>
        <v>1.382975761628326E-05</v>
      </c>
    </row>
    <row r="601" spans="1:10" ht="26.25">
      <c r="A601" s="16" t="s">
        <v>466</v>
      </c>
      <c r="B601" s="13" t="s">
        <v>969</v>
      </c>
      <c r="C601" s="13">
        <v>2323</v>
      </c>
      <c r="D601" s="13">
        <v>270</v>
      </c>
      <c r="E601" s="13">
        <v>2593</v>
      </c>
      <c r="F601" s="26">
        <f t="shared" si="52"/>
        <v>10.412649440802161</v>
      </c>
      <c r="G601" s="29">
        <f t="shared" si="53"/>
        <v>0.003562018990391335</v>
      </c>
      <c r="H601" s="29">
        <f t="shared" si="54"/>
        <v>0.0029116313417487387</v>
      </c>
      <c r="I601" s="23"/>
      <c r="J601" s="111">
        <f t="shared" si="51"/>
        <v>6.503876486425964E-06</v>
      </c>
    </row>
    <row r="602" spans="1:10" ht="26.25">
      <c r="A602" s="16" t="s">
        <v>467</v>
      </c>
      <c r="B602" s="13" t="s">
        <v>1094</v>
      </c>
      <c r="C602" s="13">
        <v>26132</v>
      </c>
      <c r="D602" s="13">
        <v>121</v>
      </c>
      <c r="E602" s="13">
        <v>26253</v>
      </c>
      <c r="F602" s="20">
        <f t="shared" si="52"/>
        <v>0.4608997067001867</v>
      </c>
      <c r="G602" s="29">
        <f t="shared" si="53"/>
        <v>0.04007003024404062</v>
      </c>
      <c r="H602" s="29">
        <f t="shared" si="54"/>
        <v>0.001304842193894805</v>
      </c>
      <c r="I602" s="23"/>
      <c r="J602" s="111">
        <f t="shared" si="51"/>
        <v>0.0003876518805014582</v>
      </c>
    </row>
    <row r="603" spans="1:10" ht="52.5">
      <c r="A603" s="16" t="s">
        <v>468</v>
      </c>
      <c r="B603" s="13" t="s">
        <v>970</v>
      </c>
      <c r="C603" s="13">
        <v>1676</v>
      </c>
      <c r="D603" s="13">
        <v>23</v>
      </c>
      <c r="E603" s="13">
        <v>1699</v>
      </c>
      <c r="F603" s="20">
        <f t="shared" si="52"/>
        <v>1.353737492642731</v>
      </c>
      <c r="G603" s="29">
        <f t="shared" si="53"/>
        <v>0.0025699284665931456</v>
      </c>
      <c r="H603" s="29">
        <f t="shared" si="54"/>
        <v>0.0002480278550378555</v>
      </c>
      <c r="I603" s="23"/>
      <c r="J603" s="111">
        <f t="shared" si="51"/>
        <v>2.3219006115552898E-05</v>
      </c>
    </row>
    <row r="604" spans="1:10" ht="52.5">
      <c r="A604" s="34" t="s">
        <v>469</v>
      </c>
      <c r="B604" s="24" t="s">
        <v>971</v>
      </c>
      <c r="C604" s="25">
        <v>499074</v>
      </c>
      <c r="D604" s="25">
        <v>5492</v>
      </c>
      <c r="E604" s="25">
        <v>504566</v>
      </c>
      <c r="F604" s="35">
        <f t="shared" si="52"/>
        <v>1.0884601816214332</v>
      </c>
      <c r="G604" s="36">
        <f t="shared" si="53"/>
        <v>0.765265202587415</v>
      </c>
      <c r="H604" s="36">
        <f t="shared" si="54"/>
        <v>0.0592247382551262</v>
      </c>
      <c r="I604" s="112"/>
      <c r="J604" s="119"/>
    </row>
    <row r="605" spans="1:10" ht="39">
      <c r="A605" s="16" t="s">
        <v>470</v>
      </c>
      <c r="B605" s="13" t="s">
        <v>972</v>
      </c>
      <c r="C605" s="13">
        <v>6932</v>
      </c>
      <c r="D605" s="13">
        <v>77</v>
      </c>
      <c r="E605" s="13">
        <v>7009</v>
      </c>
      <c r="F605" s="20">
        <f t="shared" si="52"/>
        <v>1.0985875303181623</v>
      </c>
      <c r="G605" s="29">
        <f t="shared" si="53"/>
        <v>0.010629322273522486</v>
      </c>
      <c r="H605" s="29">
        <f t="shared" si="54"/>
        <v>0.0008303541233876032</v>
      </c>
      <c r="I605" s="23"/>
      <c r="J605" s="111">
        <f t="shared" si="51"/>
        <v>9.798968150134882E-05</v>
      </c>
    </row>
    <row r="606" spans="1:10" ht="12.75">
      <c r="A606" s="16" t="s">
        <v>471</v>
      </c>
      <c r="B606" s="13" t="s">
        <v>973</v>
      </c>
      <c r="C606" s="13">
        <v>85698</v>
      </c>
      <c r="D606" s="13">
        <v>593</v>
      </c>
      <c r="E606" s="13">
        <v>86291</v>
      </c>
      <c r="F606" s="20">
        <f t="shared" si="52"/>
        <v>0.687209558354869</v>
      </c>
      <c r="G606" s="29">
        <f t="shared" si="53"/>
        <v>0.13140675998215956</v>
      </c>
      <c r="H606" s="29">
        <f t="shared" si="54"/>
        <v>0.006394805132062971</v>
      </c>
      <c r="I606" s="23"/>
      <c r="J606" s="111">
        <f t="shared" si="51"/>
        <v>0.0012501195485009658</v>
      </c>
    </row>
    <row r="607" spans="1:10" ht="12.75">
      <c r="A607" s="16" t="s">
        <v>433</v>
      </c>
      <c r="B607" s="13" t="s">
        <v>974</v>
      </c>
      <c r="C607" s="13">
        <v>234422</v>
      </c>
      <c r="D607" s="13">
        <v>1083</v>
      </c>
      <c r="E607" s="13">
        <v>235505</v>
      </c>
      <c r="F607" s="20">
        <f t="shared" si="52"/>
        <v>0.4598628479225494</v>
      </c>
      <c r="G607" s="29">
        <f t="shared" si="53"/>
        <v>0.35945571061795845</v>
      </c>
      <c r="H607" s="29">
        <f t="shared" si="54"/>
        <v>0.011678876826347719</v>
      </c>
      <c r="I607" s="23"/>
      <c r="J607" s="111">
        <f t="shared" si="51"/>
        <v>0.0034777683379161074</v>
      </c>
    </row>
    <row r="608" spans="1:10" ht="12.75">
      <c r="A608" s="16" t="s">
        <v>472</v>
      </c>
      <c r="B608" s="13" t="s">
        <v>975</v>
      </c>
      <c r="C608" s="13">
        <v>139321</v>
      </c>
      <c r="D608" s="13">
        <v>3017</v>
      </c>
      <c r="E608" s="13">
        <v>142338</v>
      </c>
      <c r="F608" s="20">
        <f t="shared" si="52"/>
        <v>2.119602635979148</v>
      </c>
      <c r="G608" s="29">
        <f t="shared" si="53"/>
        <v>0.21363067058127902</v>
      </c>
      <c r="H608" s="29">
        <f t="shared" si="54"/>
        <v>0.03253478428909609</v>
      </c>
      <c r="I608" s="23"/>
      <c r="J608" s="111">
        <f t="shared" si="51"/>
        <v>0.0018109588629218294</v>
      </c>
    </row>
    <row r="609" spans="1:10" ht="26.25">
      <c r="A609" s="16" t="s">
        <v>473</v>
      </c>
      <c r="B609" s="13" t="s">
        <v>976</v>
      </c>
      <c r="C609" s="13">
        <v>18575</v>
      </c>
      <c r="D609" s="13">
        <v>406</v>
      </c>
      <c r="E609" s="13">
        <v>18981</v>
      </c>
      <c r="F609" s="20">
        <f t="shared" si="52"/>
        <v>2.1389810863495073</v>
      </c>
      <c r="G609" s="29">
        <f t="shared" si="53"/>
        <v>0.0284823515912695</v>
      </c>
      <c r="H609" s="29">
        <f t="shared" si="54"/>
        <v>0.004378230832407362</v>
      </c>
      <c r="I609" s="23"/>
      <c r="J609" s="111">
        <f t="shared" si="51"/>
        <v>0.0002410412075886214</v>
      </c>
    </row>
    <row r="610" spans="1:10" ht="39">
      <c r="A610" s="16" t="s">
        <v>474</v>
      </c>
      <c r="B610" s="13" t="s">
        <v>1095</v>
      </c>
      <c r="C610" s="13">
        <v>14126</v>
      </c>
      <c r="D610" s="13">
        <v>316</v>
      </c>
      <c r="E610" s="13">
        <v>14442</v>
      </c>
      <c r="F610" s="20">
        <f t="shared" si="52"/>
        <v>2.18806259520842</v>
      </c>
      <c r="G610" s="29">
        <f t="shared" si="53"/>
        <v>0.021660387541225998</v>
      </c>
      <c r="H610" s="29">
        <f t="shared" si="54"/>
        <v>0.0034076870518244496</v>
      </c>
      <c r="I610" s="23"/>
      <c r="J610" s="111">
        <f t="shared" si="51"/>
        <v>0.00018252700489401546</v>
      </c>
    </row>
    <row r="611" spans="1:10" ht="52.5">
      <c r="A611" s="34" t="s">
        <v>475</v>
      </c>
      <c r="B611" s="24" t="s">
        <v>977</v>
      </c>
      <c r="C611" s="25">
        <v>757853</v>
      </c>
      <c r="D611" s="25">
        <v>11150</v>
      </c>
      <c r="E611" s="25">
        <v>769003</v>
      </c>
      <c r="F611" s="35">
        <f t="shared" si="52"/>
        <v>1.449929324072858</v>
      </c>
      <c r="G611" s="36">
        <f t="shared" si="53"/>
        <v>1.1620692113323479</v>
      </c>
      <c r="H611" s="36">
        <f t="shared" si="54"/>
        <v>0.12023959059443866</v>
      </c>
      <c r="I611" s="112"/>
      <c r="J611" s="119"/>
    </row>
    <row r="612" spans="1:10" ht="26.25">
      <c r="A612" s="16" t="s">
        <v>476</v>
      </c>
      <c r="B612" s="13" t="s">
        <v>978</v>
      </c>
      <c r="C612" s="13">
        <v>1586</v>
      </c>
      <c r="D612" s="13">
        <v>19</v>
      </c>
      <c r="E612" s="13">
        <v>1605</v>
      </c>
      <c r="F612" s="20">
        <f t="shared" si="52"/>
        <v>1.1838006230529596</v>
      </c>
      <c r="G612" s="29">
        <f t="shared" si="53"/>
        <v>0.0024319251479813417</v>
      </c>
      <c r="H612" s="29">
        <f t="shared" si="54"/>
        <v>0.00020489257590083717</v>
      </c>
      <c r="I612" s="23"/>
      <c r="J612" s="111">
        <f t="shared" si="51"/>
        <v>2.2270325720805042E-05</v>
      </c>
    </row>
    <row r="613" spans="1:10" ht="26.25">
      <c r="A613" s="16" t="s">
        <v>477</v>
      </c>
      <c r="B613" s="13" t="s">
        <v>979</v>
      </c>
      <c r="C613" s="13">
        <v>727091</v>
      </c>
      <c r="D613" s="13">
        <v>10112</v>
      </c>
      <c r="E613" s="13">
        <v>737203</v>
      </c>
      <c r="F613" s="20">
        <f t="shared" si="52"/>
        <v>1.3716710322665535</v>
      </c>
      <c r="G613" s="29">
        <f t="shared" si="53"/>
        <v>1.1148996770308335</v>
      </c>
      <c r="H613" s="29">
        <f t="shared" si="54"/>
        <v>0.10904598565838239</v>
      </c>
      <c r="I613" s="23"/>
      <c r="J613" s="111">
        <f t="shared" si="51"/>
        <v>0.010058536913724513</v>
      </c>
    </row>
    <row r="614" spans="1:10" ht="12.75">
      <c r="A614" s="16" t="s">
        <v>478</v>
      </c>
      <c r="B614" s="13" t="s">
        <v>980</v>
      </c>
      <c r="C614" s="13">
        <v>2507</v>
      </c>
      <c r="D614" s="13">
        <v>49</v>
      </c>
      <c r="E614" s="13">
        <v>2556</v>
      </c>
      <c r="F614" s="20">
        <f t="shared" si="52"/>
        <v>1.9170579029733958</v>
      </c>
      <c r="G614" s="29">
        <f t="shared" si="53"/>
        <v>0.003844159108442134</v>
      </c>
      <c r="H614" s="29">
        <f t="shared" si="54"/>
        <v>0.0005284071694284748</v>
      </c>
      <c r="I614" s="23"/>
      <c r="J614" s="111">
        <f aca="true" t="shared" si="55" ref="J614:J677">ABS(G614-H614)/100</f>
        <v>3.3157519390136587E-05</v>
      </c>
    </row>
    <row r="615" spans="1:10" ht="12.75">
      <c r="A615" s="16" t="s">
        <v>1123</v>
      </c>
      <c r="B615" s="13"/>
      <c r="C615" s="13">
        <v>5197</v>
      </c>
      <c r="D615" s="13">
        <v>101</v>
      </c>
      <c r="E615" s="13">
        <v>5298</v>
      </c>
      <c r="F615" s="20">
        <f t="shared" si="52"/>
        <v>1.9063797659494148</v>
      </c>
      <c r="G615" s="29">
        <f t="shared" si="53"/>
        <v>0.007968924964728268</v>
      </c>
      <c r="H615" s="29">
        <f t="shared" si="54"/>
        <v>0.0010891657982097134</v>
      </c>
      <c r="I615" s="23"/>
      <c r="J615" s="111">
        <f t="shared" si="55"/>
        <v>6.879759166518555E-05</v>
      </c>
    </row>
    <row r="616" spans="1:10" ht="12.75">
      <c r="A616" s="16" t="s">
        <v>1124</v>
      </c>
      <c r="B616" s="13"/>
      <c r="C616" s="13">
        <v>21472</v>
      </c>
      <c r="D616" s="13">
        <v>869</v>
      </c>
      <c r="E616" s="13">
        <v>22341</v>
      </c>
      <c r="F616" s="20">
        <f t="shared" si="52"/>
        <v>3.8897095027080253</v>
      </c>
      <c r="G616" s="29">
        <f t="shared" si="53"/>
        <v>0.03292452508036278</v>
      </c>
      <c r="H616" s="29">
        <f t="shared" si="54"/>
        <v>0.009371139392517238</v>
      </c>
      <c r="I616" s="23"/>
      <c r="J616" s="111">
        <f t="shared" si="55"/>
        <v>0.00023553385687845543</v>
      </c>
    </row>
    <row r="617" spans="1:10" ht="26.25">
      <c r="A617" s="34" t="s">
        <v>479</v>
      </c>
      <c r="B617" s="24" t="s">
        <v>981</v>
      </c>
      <c r="C617" s="25">
        <v>976027</v>
      </c>
      <c r="D617" s="25">
        <v>247118</v>
      </c>
      <c r="E617" s="25">
        <v>1223145</v>
      </c>
      <c r="F617" s="37">
        <f t="shared" si="52"/>
        <v>20.203491818222695</v>
      </c>
      <c r="G617" s="36">
        <f t="shared" si="53"/>
        <v>1.4966107228302554</v>
      </c>
      <c r="H617" s="36">
        <f t="shared" si="54"/>
        <v>2.6648759774454254</v>
      </c>
      <c r="I617" s="112"/>
      <c r="J617" s="119"/>
    </row>
    <row r="618" spans="1:10" ht="39">
      <c r="A618" s="16" t="s">
        <v>480</v>
      </c>
      <c r="B618" s="13" t="s">
        <v>982</v>
      </c>
      <c r="C618" s="13">
        <v>11230</v>
      </c>
      <c r="D618" s="13">
        <v>218</v>
      </c>
      <c r="E618" s="13">
        <v>11448</v>
      </c>
      <c r="F618" s="26">
        <f t="shared" si="52"/>
        <v>1.9042627533193572</v>
      </c>
      <c r="G618" s="29">
        <f t="shared" si="53"/>
        <v>0.017219747422339515</v>
      </c>
      <c r="H618" s="29">
        <f t="shared" si="54"/>
        <v>0.0023508727129675</v>
      </c>
      <c r="I618" s="23"/>
      <c r="J618" s="111">
        <f t="shared" si="55"/>
        <v>0.00014868874709372015</v>
      </c>
    </row>
    <row r="619" spans="1:10" ht="26.25">
      <c r="A619" s="16" t="s">
        <v>481</v>
      </c>
      <c r="B619" s="13" t="s">
        <v>983</v>
      </c>
      <c r="C619" s="13">
        <v>79687</v>
      </c>
      <c r="D619" s="13">
        <v>3791</v>
      </c>
      <c r="E619" s="13">
        <v>83478</v>
      </c>
      <c r="F619" s="26">
        <f t="shared" si="52"/>
        <v>4.541316274946692</v>
      </c>
      <c r="G619" s="29">
        <f t="shared" si="53"/>
        <v>0.12218967166909786</v>
      </c>
      <c r="H619" s="29">
        <f t="shared" si="54"/>
        <v>0.040881460802109144</v>
      </c>
      <c r="I619" s="23"/>
      <c r="J619" s="111">
        <f t="shared" si="55"/>
        <v>0.0008130821086698872</v>
      </c>
    </row>
    <row r="620" spans="1:10" ht="26.25">
      <c r="A620" s="16" t="s">
        <v>482</v>
      </c>
      <c r="B620" s="13" t="s">
        <v>984</v>
      </c>
      <c r="C620" s="13">
        <v>783151</v>
      </c>
      <c r="D620" s="13">
        <v>219290</v>
      </c>
      <c r="E620" s="13">
        <v>1002441</v>
      </c>
      <c r="F620" s="26">
        <f t="shared" si="52"/>
        <v>21.87560165635683</v>
      </c>
      <c r="G620" s="29">
        <f t="shared" si="53"/>
        <v>1.2008604108239194</v>
      </c>
      <c r="H620" s="29">
        <f t="shared" si="54"/>
        <v>2.3647838404891885</v>
      </c>
      <c r="I620" s="23"/>
      <c r="J620" s="111">
        <f t="shared" si="55"/>
        <v>0.011639234296652692</v>
      </c>
    </row>
    <row r="621" spans="1:10" ht="12.75">
      <c r="A621" s="16" t="s">
        <v>483</v>
      </c>
      <c r="B621" s="13" t="s">
        <v>1096</v>
      </c>
      <c r="C621" s="13">
        <v>46902</v>
      </c>
      <c r="D621" s="13">
        <v>13467</v>
      </c>
      <c r="E621" s="13">
        <v>60369</v>
      </c>
      <c r="F621" s="26">
        <f t="shared" si="52"/>
        <v>22.307806987029764</v>
      </c>
      <c r="G621" s="29">
        <f t="shared" si="53"/>
        <v>0.07191812943923133</v>
      </c>
      <c r="H621" s="29">
        <f t="shared" si="54"/>
        <v>0.14522570103455654</v>
      </c>
      <c r="I621" s="23"/>
      <c r="J621" s="111">
        <f t="shared" si="55"/>
        <v>0.0007330757159532521</v>
      </c>
    </row>
    <row r="622" spans="1:10" ht="12.75">
      <c r="A622" s="16" t="s">
        <v>484</v>
      </c>
      <c r="B622" s="13" t="s">
        <v>985</v>
      </c>
      <c r="C622" s="13">
        <v>1736</v>
      </c>
      <c r="D622" s="13">
        <v>32</v>
      </c>
      <c r="E622" s="13">
        <v>1768</v>
      </c>
      <c r="F622" s="26">
        <f t="shared" si="52"/>
        <v>1.809954751131222</v>
      </c>
      <c r="G622" s="29">
        <f t="shared" si="53"/>
        <v>0.002661930679001015</v>
      </c>
      <c r="H622" s="29">
        <f t="shared" si="54"/>
        <v>0.0003450822330961468</v>
      </c>
      <c r="I622" s="23"/>
      <c r="J622" s="111">
        <f t="shared" si="55"/>
        <v>2.3168484459048686E-05</v>
      </c>
    </row>
    <row r="623" spans="1:10" ht="26.25">
      <c r="A623" s="16" t="s">
        <v>485</v>
      </c>
      <c r="B623" s="13" t="s">
        <v>986</v>
      </c>
      <c r="C623" s="13">
        <v>2854</v>
      </c>
      <c r="D623" s="13">
        <v>400</v>
      </c>
      <c r="E623" s="13">
        <v>3254</v>
      </c>
      <c r="F623" s="26">
        <f t="shared" si="52"/>
        <v>12.292562999385371</v>
      </c>
      <c r="G623" s="29">
        <f t="shared" si="53"/>
        <v>0.004376238570200977</v>
      </c>
      <c r="H623" s="29">
        <f t="shared" si="54"/>
        <v>0.004313527913701835</v>
      </c>
      <c r="I623" s="23"/>
      <c r="J623" s="111">
        <f t="shared" si="55"/>
        <v>6.271065649914205E-07</v>
      </c>
    </row>
    <row r="624" spans="1:10" ht="26.25">
      <c r="A624" s="16" t="s">
        <v>486</v>
      </c>
      <c r="B624" s="13" t="s">
        <v>987</v>
      </c>
      <c r="C624" s="13">
        <v>50467</v>
      </c>
      <c r="D624" s="13">
        <v>9920</v>
      </c>
      <c r="E624" s="13">
        <v>60387</v>
      </c>
      <c r="F624" s="26">
        <f t="shared" si="52"/>
        <v>16.42737675327471</v>
      </c>
      <c r="G624" s="29">
        <f t="shared" si="53"/>
        <v>0.07738459422646557</v>
      </c>
      <c r="H624" s="29">
        <f t="shared" si="54"/>
        <v>0.1069754922598055</v>
      </c>
      <c r="I624" s="23"/>
      <c r="J624" s="111">
        <f t="shared" si="55"/>
        <v>0.0002959089803333993</v>
      </c>
    </row>
    <row r="625" spans="1:10" ht="26.25">
      <c r="A625" s="34" t="s">
        <v>487</v>
      </c>
      <c r="B625" s="24" t="s">
        <v>988</v>
      </c>
      <c r="C625" s="25">
        <v>181043</v>
      </c>
      <c r="D625" s="25">
        <v>11735</v>
      </c>
      <c r="E625" s="25">
        <v>192778</v>
      </c>
      <c r="F625" s="35">
        <f t="shared" si="52"/>
        <v>6.087312867650873</v>
      </c>
      <c r="G625" s="36">
        <f t="shared" si="53"/>
        <v>0.27760594234929764</v>
      </c>
      <c r="H625" s="36">
        <f t="shared" si="54"/>
        <v>0.12654812516822758</v>
      </c>
      <c r="I625" s="112"/>
      <c r="J625" s="119"/>
    </row>
    <row r="626" spans="1:10" ht="39">
      <c r="A626" s="16" t="s">
        <v>488</v>
      </c>
      <c r="B626" s="13" t="s">
        <v>1097</v>
      </c>
      <c r="C626" s="13">
        <v>11151</v>
      </c>
      <c r="D626" s="13">
        <v>374</v>
      </c>
      <c r="E626" s="13">
        <v>11525</v>
      </c>
      <c r="F626" s="20">
        <f t="shared" si="52"/>
        <v>3.2451193058568326</v>
      </c>
      <c r="G626" s="29">
        <f t="shared" si="53"/>
        <v>0.017098611176002487</v>
      </c>
      <c r="H626" s="29">
        <f t="shared" si="54"/>
        <v>0.0040331485993112155</v>
      </c>
      <c r="I626" s="23"/>
      <c r="J626" s="111">
        <f t="shared" si="55"/>
        <v>0.00013065462576691272</v>
      </c>
    </row>
    <row r="627" spans="1:10" ht="12.75">
      <c r="A627" s="16" t="s">
        <v>489</v>
      </c>
      <c r="B627" s="13" t="s">
        <v>989</v>
      </c>
      <c r="C627" s="13">
        <v>68546</v>
      </c>
      <c r="D627" s="13">
        <v>6102</v>
      </c>
      <c r="E627" s="13">
        <v>74648</v>
      </c>
      <c r="F627" s="20">
        <f t="shared" si="52"/>
        <v>8.174365019826386</v>
      </c>
      <c r="G627" s="29">
        <f t="shared" si="53"/>
        <v>0.10510639419516335</v>
      </c>
      <c r="H627" s="29">
        <f t="shared" si="54"/>
        <v>0.0658028683235215</v>
      </c>
      <c r="I627" s="23"/>
      <c r="J627" s="111">
        <f t="shared" si="55"/>
        <v>0.0003930352587164185</v>
      </c>
    </row>
    <row r="628" spans="1:10" ht="26.25">
      <c r="A628" s="16" t="s">
        <v>490</v>
      </c>
      <c r="B628" s="13" t="s">
        <v>990</v>
      </c>
      <c r="C628" s="13">
        <v>30854</v>
      </c>
      <c r="D628" s="13">
        <v>2873</v>
      </c>
      <c r="E628" s="13">
        <v>33727</v>
      </c>
      <c r="F628" s="20">
        <f t="shared" si="52"/>
        <v>8.518397722892638</v>
      </c>
      <c r="G628" s="29">
        <f t="shared" si="53"/>
        <v>0.04731060436053993</v>
      </c>
      <c r="H628" s="29">
        <f t="shared" si="54"/>
        <v>0.03098191424016343</v>
      </c>
      <c r="I628" s="23"/>
      <c r="J628" s="111">
        <f t="shared" si="55"/>
        <v>0.000163286901203765</v>
      </c>
    </row>
    <row r="629" spans="1:10" ht="12.75">
      <c r="A629" s="16" t="s">
        <v>491</v>
      </c>
      <c r="B629" s="13" t="s">
        <v>1098</v>
      </c>
      <c r="C629" s="13">
        <v>50003</v>
      </c>
      <c r="D629" s="13">
        <v>422</v>
      </c>
      <c r="E629" s="13">
        <v>50425</v>
      </c>
      <c r="F629" s="20">
        <f t="shared" si="52"/>
        <v>0.8368864650470996</v>
      </c>
      <c r="G629" s="29">
        <f t="shared" si="53"/>
        <v>0.07667311045051138</v>
      </c>
      <c r="H629" s="29">
        <f t="shared" si="54"/>
        <v>0.004550771948955436</v>
      </c>
      <c r="I629" s="23"/>
      <c r="J629" s="111">
        <f t="shared" si="55"/>
        <v>0.0007212233850155595</v>
      </c>
    </row>
    <row r="630" spans="1:10" ht="26.25">
      <c r="A630" s="16" t="s">
        <v>492</v>
      </c>
      <c r="B630" s="13" t="s">
        <v>991</v>
      </c>
      <c r="C630" s="13">
        <v>20489</v>
      </c>
      <c r="D630" s="13">
        <v>1964</v>
      </c>
      <c r="E630" s="13">
        <v>22453</v>
      </c>
      <c r="F630" s="20">
        <f t="shared" si="52"/>
        <v>8.747160735759142</v>
      </c>
      <c r="G630" s="29">
        <f t="shared" si="53"/>
        <v>0.031417222167080525</v>
      </c>
      <c r="H630" s="29">
        <f t="shared" si="54"/>
        <v>0.02117942205627601</v>
      </c>
      <c r="I630" s="23"/>
      <c r="J630" s="111">
        <f t="shared" si="55"/>
        <v>0.00010237800110804513</v>
      </c>
    </row>
    <row r="631" spans="1:10" ht="26.25">
      <c r="A631" s="34" t="s">
        <v>493</v>
      </c>
      <c r="B631" s="24" t="s">
        <v>992</v>
      </c>
      <c r="C631" s="25">
        <v>56562</v>
      </c>
      <c r="D631" s="25">
        <v>8393</v>
      </c>
      <c r="E631" s="25">
        <v>64955</v>
      </c>
      <c r="F631" s="37">
        <f t="shared" si="52"/>
        <v>12.92125317527519</v>
      </c>
      <c r="G631" s="36">
        <f t="shared" si="53"/>
        <v>0.08673048563689827</v>
      </c>
      <c r="H631" s="36">
        <f t="shared" si="54"/>
        <v>0.09050859944924876</v>
      </c>
      <c r="I631" s="112"/>
      <c r="J631" s="119"/>
    </row>
    <row r="632" spans="1:10" ht="26.25">
      <c r="A632" s="16" t="s">
        <v>494</v>
      </c>
      <c r="B632" s="13" t="s">
        <v>993</v>
      </c>
      <c r="C632" s="13">
        <v>4009</v>
      </c>
      <c r="D632" s="13">
        <v>119</v>
      </c>
      <c r="E632" s="13">
        <v>4128</v>
      </c>
      <c r="F632" s="20">
        <f t="shared" si="52"/>
        <v>2.882751937984496</v>
      </c>
      <c r="G632" s="29">
        <f t="shared" si="53"/>
        <v>0.006147281159052459</v>
      </c>
      <c r="H632" s="29">
        <f t="shared" si="54"/>
        <v>0.0012832745543262958</v>
      </c>
      <c r="I632" s="23"/>
      <c r="J632" s="111">
        <f t="shared" si="55"/>
        <v>4.864006604726163E-05</v>
      </c>
    </row>
    <row r="633" spans="1:10" ht="26.25">
      <c r="A633" s="16" t="s">
        <v>495</v>
      </c>
      <c r="B633" s="13" t="s">
        <v>994</v>
      </c>
      <c r="C633" s="13">
        <v>35025</v>
      </c>
      <c r="D633" s="13">
        <v>6155</v>
      </c>
      <c r="E633" s="13">
        <v>41180</v>
      </c>
      <c r="F633" s="26">
        <f t="shared" si="52"/>
        <v>14.946576007770762</v>
      </c>
      <c r="G633" s="29">
        <f t="shared" si="53"/>
        <v>0.05370629149309363</v>
      </c>
      <c r="H633" s="29">
        <f t="shared" si="54"/>
        <v>0.06637441077208699</v>
      </c>
      <c r="I633" s="23"/>
      <c r="J633" s="111">
        <f t="shared" si="55"/>
        <v>0.00012668119278993356</v>
      </c>
    </row>
    <row r="634" spans="1:10" ht="26.25">
      <c r="A634" s="16" t="s">
        <v>496</v>
      </c>
      <c r="B634" s="13" t="s">
        <v>995</v>
      </c>
      <c r="C634" s="13">
        <v>17528</v>
      </c>
      <c r="D634" s="13">
        <v>2119</v>
      </c>
      <c r="E634" s="13">
        <v>19647</v>
      </c>
      <c r="F634" s="20">
        <f t="shared" si="52"/>
        <v>10.78536163281926</v>
      </c>
      <c r="G634" s="29">
        <f t="shared" si="53"/>
        <v>0.026876912984752182</v>
      </c>
      <c r="H634" s="29">
        <f t="shared" si="54"/>
        <v>0.02285091412283547</v>
      </c>
      <c r="I634" s="23"/>
      <c r="J634" s="111">
        <f t="shared" si="55"/>
        <v>4.025998861916711E-05</v>
      </c>
    </row>
    <row r="635" spans="1:10" ht="26.25">
      <c r="A635" s="34" t="s">
        <v>497</v>
      </c>
      <c r="B635" s="24" t="s">
        <v>996</v>
      </c>
      <c r="C635" s="25">
        <v>316919</v>
      </c>
      <c r="D635" s="25">
        <v>11770</v>
      </c>
      <c r="E635" s="25">
        <v>328689</v>
      </c>
      <c r="F635" s="35">
        <f t="shared" si="52"/>
        <v>3.580892576265102</v>
      </c>
      <c r="G635" s="36">
        <f t="shared" si="53"/>
        <v>0.48595415256815816</v>
      </c>
      <c r="H635" s="36">
        <f t="shared" si="54"/>
        <v>0.1269255588606765</v>
      </c>
      <c r="I635" s="112"/>
      <c r="J635" s="119"/>
    </row>
    <row r="636" spans="1:10" ht="26.25">
      <c r="A636" s="16" t="s">
        <v>498</v>
      </c>
      <c r="B636" s="13" t="s">
        <v>997</v>
      </c>
      <c r="C636" s="13">
        <v>10956</v>
      </c>
      <c r="D636" s="13">
        <v>282</v>
      </c>
      <c r="E636" s="13">
        <v>11238</v>
      </c>
      <c r="F636" s="20">
        <f t="shared" si="52"/>
        <v>2.5093432995194873</v>
      </c>
      <c r="G636" s="29">
        <f t="shared" si="53"/>
        <v>0.01679960398567691</v>
      </c>
      <c r="H636" s="29">
        <f t="shared" si="54"/>
        <v>0.0030410371791597937</v>
      </c>
      <c r="I636" s="23"/>
      <c r="J636" s="111">
        <f t="shared" si="55"/>
        <v>0.00013758566806517118</v>
      </c>
    </row>
    <row r="637" spans="1:10" ht="12.75">
      <c r="A637" s="16" t="s">
        <v>499</v>
      </c>
      <c r="B637" s="13" t="s">
        <v>998</v>
      </c>
      <c r="C637" s="13">
        <v>76114</v>
      </c>
      <c r="D637" s="13">
        <v>4672</v>
      </c>
      <c r="E637" s="13">
        <v>80786</v>
      </c>
      <c r="F637" s="20">
        <f t="shared" si="52"/>
        <v>5.783180254004407</v>
      </c>
      <c r="G637" s="29">
        <f t="shared" si="53"/>
        <v>0.11671093992020923</v>
      </c>
      <c r="H637" s="29">
        <f t="shared" si="54"/>
        <v>0.050382006032037435</v>
      </c>
      <c r="I637" s="23"/>
      <c r="J637" s="111">
        <f t="shared" si="55"/>
        <v>0.0006632893388817179</v>
      </c>
    </row>
    <row r="638" spans="1:10" ht="26.25">
      <c r="A638" s="16" t="s">
        <v>500</v>
      </c>
      <c r="B638" s="13" t="s">
        <v>1099</v>
      </c>
      <c r="C638" s="13">
        <v>4612</v>
      </c>
      <c r="D638" s="13">
        <v>144</v>
      </c>
      <c r="E638" s="13">
        <v>4756</v>
      </c>
      <c r="F638" s="20">
        <f t="shared" si="52"/>
        <v>3.027754415475189</v>
      </c>
      <c r="G638" s="29">
        <f t="shared" si="53"/>
        <v>0.007071903393751544</v>
      </c>
      <c r="H638" s="29">
        <f t="shared" si="54"/>
        <v>0.0015528700489326607</v>
      </c>
      <c r="I638" s="23"/>
      <c r="J638" s="111">
        <f t="shared" si="55"/>
        <v>5.519033344818883E-05</v>
      </c>
    </row>
    <row r="639" spans="1:10" ht="12.75">
      <c r="A639" s="16" t="s">
        <v>501</v>
      </c>
      <c r="B639" s="13" t="s">
        <v>999</v>
      </c>
      <c r="C639" s="13">
        <v>109631</v>
      </c>
      <c r="D639" s="13">
        <v>1812</v>
      </c>
      <c r="E639" s="13">
        <v>111443</v>
      </c>
      <c r="F639" s="20">
        <f t="shared" si="52"/>
        <v>1.6259433073409726</v>
      </c>
      <c r="G639" s="29">
        <f t="shared" si="53"/>
        <v>0.16810490914145176</v>
      </c>
      <c r="H639" s="29">
        <f t="shared" si="54"/>
        <v>0.019540281449069313</v>
      </c>
      <c r="I639" s="23"/>
      <c r="J639" s="111">
        <f t="shared" si="55"/>
        <v>0.0014856462769238246</v>
      </c>
    </row>
    <row r="640" spans="1:10" ht="12.75">
      <c r="A640" s="16" t="s">
        <v>502</v>
      </c>
      <c r="B640" s="13" t="s">
        <v>1000</v>
      </c>
      <c r="C640" s="13">
        <v>739</v>
      </c>
      <c r="D640" s="13">
        <v>76</v>
      </c>
      <c r="E640" s="13">
        <v>815</v>
      </c>
      <c r="F640" s="20">
        <f aca="true" t="shared" si="56" ref="F640:F701">D640/E640*100</f>
        <v>9.325153374233128</v>
      </c>
      <c r="G640" s="29">
        <f t="shared" si="53"/>
        <v>0.0011331605828235887</v>
      </c>
      <c r="H640" s="29">
        <f t="shared" si="54"/>
        <v>0.0008195703036033487</v>
      </c>
      <c r="I640" s="23"/>
      <c r="J640" s="111">
        <f t="shared" si="55"/>
        <v>3.1359027922024E-06</v>
      </c>
    </row>
    <row r="641" spans="1:10" ht="26.25">
      <c r="A641" s="16" t="s">
        <v>503</v>
      </c>
      <c r="B641" s="13" t="s">
        <v>1001</v>
      </c>
      <c r="C641" s="13">
        <v>1704</v>
      </c>
      <c r="D641" s="13">
        <v>62</v>
      </c>
      <c r="E641" s="13">
        <v>1766</v>
      </c>
      <c r="F641" s="20">
        <f t="shared" si="56"/>
        <v>3.5107587768969424</v>
      </c>
      <c r="G641" s="29">
        <f t="shared" si="53"/>
        <v>0.0026128628323834847</v>
      </c>
      <c r="H641" s="29">
        <f t="shared" si="54"/>
        <v>0.0006685968266237844</v>
      </c>
      <c r="I641" s="23"/>
      <c r="J641" s="111">
        <f t="shared" si="55"/>
        <v>1.9442660057597004E-05</v>
      </c>
    </row>
    <row r="642" spans="1:10" ht="12.75">
      <c r="A642" s="16" t="s">
        <v>504</v>
      </c>
      <c r="B642" s="13" t="s">
        <v>1002</v>
      </c>
      <c r="C642" s="13">
        <v>3314</v>
      </c>
      <c r="D642" s="13">
        <v>89</v>
      </c>
      <c r="E642" s="13">
        <v>3403</v>
      </c>
      <c r="F642" s="20">
        <f t="shared" si="56"/>
        <v>2.615339406406112</v>
      </c>
      <c r="G642" s="29">
        <f t="shared" si="53"/>
        <v>0.005081588865327974</v>
      </c>
      <c r="H642" s="29">
        <f t="shared" si="54"/>
        <v>0.0009597599607986583</v>
      </c>
      <c r="I642" s="23"/>
      <c r="J642" s="111">
        <f t="shared" si="55"/>
        <v>4.121828904529315E-05</v>
      </c>
    </row>
    <row r="643" spans="1:10" ht="26.25">
      <c r="A643" s="16" t="s">
        <v>505</v>
      </c>
      <c r="B643" s="13" t="s">
        <v>1003</v>
      </c>
      <c r="C643" s="13">
        <v>58750</v>
      </c>
      <c r="D643" s="13">
        <v>2892</v>
      </c>
      <c r="E643" s="13">
        <v>61642</v>
      </c>
      <c r="F643" s="20">
        <f t="shared" si="56"/>
        <v>4.691606372278642</v>
      </c>
      <c r="G643" s="29">
        <f t="shared" si="53"/>
        <v>0.0900854996493719</v>
      </c>
      <c r="H643" s="29">
        <f t="shared" si="54"/>
        <v>0.03118680681606427</v>
      </c>
      <c r="I643" s="23"/>
      <c r="J643" s="111">
        <f t="shared" si="55"/>
        <v>0.0005889869283330763</v>
      </c>
    </row>
    <row r="644" spans="1:10" ht="26.25">
      <c r="A644" s="16" t="s">
        <v>506</v>
      </c>
      <c r="B644" s="13" t="s">
        <v>1004</v>
      </c>
      <c r="C644" s="13">
        <v>8131</v>
      </c>
      <c r="D644" s="13">
        <v>171</v>
      </c>
      <c r="E644" s="13">
        <v>8302</v>
      </c>
      <c r="F644" s="20">
        <f t="shared" si="56"/>
        <v>2.05974463984582</v>
      </c>
      <c r="G644" s="29">
        <f t="shared" si="53"/>
        <v>0.012467833151473071</v>
      </c>
      <c r="H644" s="29">
        <f t="shared" si="54"/>
        <v>0.0018440331831075347</v>
      </c>
      <c r="I644" s="23"/>
      <c r="J644" s="111">
        <f t="shared" si="55"/>
        <v>0.00010623799968365537</v>
      </c>
    </row>
    <row r="645" spans="1:10" ht="26.25">
      <c r="A645" s="16" t="s">
        <v>507</v>
      </c>
      <c r="B645" s="13" t="s">
        <v>1005</v>
      </c>
      <c r="C645" s="13">
        <v>42968</v>
      </c>
      <c r="D645" s="13">
        <v>1570</v>
      </c>
      <c r="E645" s="13">
        <v>44538</v>
      </c>
      <c r="F645" s="20">
        <f t="shared" si="56"/>
        <v>3.5250797072163094</v>
      </c>
      <c r="G645" s="29">
        <f t="shared" si="53"/>
        <v>0.06588585104568871</v>
      </c>
      <c r="H645" s="29">
        <f t="shared" si="54"/>
        <v>0.016930597061279702</v>
      </c>
      <c r="I645" s="23"/>
      <c r="J645" s="111">
        <f t="shared" si="55"/>
        <v>0.0004895525398440901</v>
      </c>
    </row>
    <row r="646" spans="1:10" ht="12.75">
      <c r="A646" s="34" t="s">
        <v>508</v>
      </c>
      <c r="B646" s="24" t="s">
        <v>1006</v>
      </c>
      <c r="C646" s="25">
        <v>212757</v>
      </c>
      <c r="D646" s="25">
        <v>2637</v>
      </c>
      <c r="E646" s="25">
        <v>215394</v>
      </c>
      <c r="F646" s="35">
        <f t="shared" si="56"/>
        <v>1.2242680854619907</v>
      </c>
      <c r="G646" s="36">
        <f t="shared" si="53"/>
        <v>0.3262352450876837</v>
      </c>
      <c r="H646" s="36">
        <f t="shared" si="54"/>
        <v>0.028436932771079348</v>
      </c>
      <c r="I646" s="112"/>
      <c r="J646" s="119"/>
    </row>
    <row r="647" spans="1:10" ht="26.25">
      <c r="A647" s="16" t="s">
        <v>509</v>
      </c>
      <c r="B647" s="13" t="s">
        <v>1007</v>
      </c>
      <c r="C647" s="13">
        <v>3787</v>
      </c>
      <c r="D647" s="13">
        <v>232</v>
      </c>
      <c r="E647" s="13">
        <v>4019</v>
      </c>
      <c r="F647" s="20">
        <f t="shared" si="56"/>
        <v>5.772580243841752</v>
      </c>
      <c r="G647" s="29">
        <f t="shared" si="53"/>
        <v>0.005806872973143343</v>
      </c>
      <c r="H647" s="29">
        <f t="shared" si="54"/>
        <v>0.0025018461899470644</v>
      </c>
      <c r="I647" s="23"/>
      <c r="J647" s="111">
        <f t="shared" si="55"/>
        <v>3.305026783196279E-05</v>
      </c>
    </row>
    <row r="648" spans="1:10" ht="12.75">
      <c r="A648" s="16" t="s">
        <v>510</v>
      </c>
      <c r="B648" s="13" t="s">
        <v>1008</v>
      </c>
      <c r="C648" s="13">
        <v>70202</v>
      </c>
      <c r="D648" s="13">
        <v>920</v>
      </c>
      <c r="E648" s="13">
        <v>71122</v>
      </c>
      <c r="F648" s="20">
        <f t="shared" si="56"/>
        <v>1.2935519248615055</v>
      </c>
      <c r="G648" s="29">
        <f t="shared" si="53"/>
        <v>0.10764565525762052</v>
      </c>
      <c r="H648" s="29">
        <f t="shared" si="54"/>
        <v>0.00992111420151422</v>
      </c>
      <c r="I648" s="23"/>
      <c r="J648" s="111">
        <f t="shared" si="55"/>
        <v>0.000977245410561063</v>
      </c>
    </row>
    <row r="649" spans="1:10" ht="12.75">
      <c r="A649" s="16" t="s">
        <v>511</v>
      </c>
      <c r="B649" s="13" t="s">
        <v>1100</v>
      </c>
      <c r="C649" s="13">
        <v>104457</v>
      </c>
      <c r="D649" s="13">
        <v>833</v>
      </c>
      <c r="E649" s="13">
        <v>105290</v>
      </c>
      <c r="F649" s="20">
        <f t="shared" si="56"/>
        <v>0.7911482571944154</v>
      </c>
      <c r="G649" s="29">
        <f t="shared" si="53"/>
        <v>0.16017125169147983</v>
      </c>
      <c r="H649" s="29">
        <f t="shared" si="54"/>
        <v>0.008982921880284071</v>
      </c>
      <c r="I649" s="23"/>
      <c r="J649" s="111">
        <f t="shared" si="55"/>
        <v>0.0015118832981119575</v>
      </c>
    </row>
    <row r="650" spans="1:10" ht="12.75">
      <c r="A650" s="16" t="s">
        <v>512</v>
      </c>
      <c r="B650" s="13" t="s">
        <v>1009</v>
      </c>
      <c r="C650" s="13">
        <v>34311</v>
      </c>
      <c r="D650" s="13">
        <v>652</v>
      </c>
      <c r="E650" s="13">
        <v>34963</v>
      </c>
      <c r="F650" s="20">
        <f t="shared" si="56"/>
        <v>1.8648285330206218</v>
      </c>
      <c r="G650" s="29">
        <f aca="true" t="shared" si="57" ref="G650:G701">C650/C$701*100</f>
        <v>0.052611465165439984</v>
      </c>
      <c r="H650" s="29">
        <f aca="true" t="shared" si="58" ref="H650:H701">D650/D$701*100</f>
        <v>0.007031050499333992</v>
      </c>
      <c r="I650" s="23"/>
      <c r="J650" s="111">
        <f t="shared" si="55"/>
        <v>0.0004558041466610599</v>
      </c>
    </row>
    <row r="651" spans="1:10" ht="26.25">
      <c r="A651" s="39" t="s">
        <v>513</v>
      </c>
      <c r="B651" s="40" t="s">
        <v>1010</v>
      </c>
      <c r="C651" s="41">
        <v>882814</v>
      </c>
      <c r="D651" s="41">
        <v>547394</v>
      </c>
      <c r="E651" s="41">
        <v>1430208</v>
      </c>
      <c r="F651" s="37">
        <f t="shared" si="56"/>
        <v>38.273733610775494</v>
      </c>
      <c r="G651" s="38">
        <f t="shared" si="57"/>
        <v>1.3536806857440102</v>
      </c>
      <c r="H651" s="38">
        <f t="shared" si="58"/>
        <v>5.902998246982256</v>
      </c>
      <c r="I651" s="114"/>
      <c r="J651" s="120"/>
    </row>
    <row r="652" spans="1:10" ht="39">
      <c r="A652" s="16" t="s">
        <v>514</v>
      </c>
      <c r="B652" s="13" t="s">
        <v>1011</v>
      </c>
      <c r="C652" s="13">
        <v>12755</v>
      </c>
      <c r="D652" s="13">
        <v>552</v>
      </c>
      <c r="E652" s="13">
        <v>13307</v>
      </c>
      <c r="F652" s="20">
        <f t="shared" si="56"/>
        <v>4.148192680544074</v>
      </c>
      <c r="G652" s="29">
        <f t="shared" si="57"/>
        <v>0.019558136987706188</v>
      </c>
      <c r="H652" s="29">
        <f t="shared" si="58"/>
        <v>0.005952668520908533</v>
      </c>
      <c r="I652" s="23"/>
      <c r="J652" s="111">
        <f t="shared" si="55"/>
        <v>0.00013605468466797654</v>
      </c>
    </row>
    <row r="653" spans="1:10" ht="26.25">
      <c r="A653" s="16" t="s">
        <v>515</v>
      </c>
      <c r="B653" s="13" t="s">
        <v>1012</v>
      </c>
      <c r="C653" s="13">
        <v>20634</v>
      </c>
      <c r="D653" s="13">
        <v>1260</v>
      </c>
      <c r="E653" s="13">
        <v>21894</v>
      </c>
      <c r="F653" s="20">
        <f t="shared" si="56"/>
        <v>5.755001370238421</v>
      </c>
      <c r="G653" s="29">
        <f t="shared" si="57"/>
        <v>0.03163956084706621</v>
      </c>
      <c r="H653" s="29">
        <f t="shared" si="58"/>
        <v>0.01358761292816078</v>
      </c>
      <c r="I653" s="23"/>
      <c r="J653" s="111">
        <f t="shared" si="55"/>
        <v>0.00018051947918905432</v>
      </c>
    </row>
    <row r="654" spans="1:10" ht="26.25">
      <c r="A654" s="16" t="s">
        <v>516</v>
      </c>
      <c r="B654" s="13" t="s">
        <v>1101</v>
      </c>
      <c r="C654" s="13">
        <v>465854</v>
      </c>
      <c r="D654" s="13">
        <v>357003</v>
      </c>
      <c r="E654" s="13">
        <v>822857</v>
      </c>
      <c r="F654" s="26">
        <f t="shared" si="56"/>
        <v>43.385788782255</v>
      </c>
      <c r="G654" s="29">
        <f t="shared" si="57"/>
        <v>0.7143266443175915</v>
      </c>
      <c r="H654" s="29">
        <f t="shared" si="58"/>
        <v>3.8498560144382403</v>
      </c>
      <c r="I654" s="23"/>
      <c r="J654" s="111">
        <f t="shared" si="55"/>
        <v>0.03135529370120649</v>
      </c>
    </row>
    <row r="655" spans="1:10" ht="26.25">
      <c r="A655" s="16" t="s">
        <v>517</v>
      </c>
      <c r="B655" s="13" t="s">
        <v>1013</v>
      </c>
      <c r="C655" s="13">
        <v>42908</v>
      </c>
      <c r="D655" s="13">
        <v>11008</v>
      </c>
      <c r="E655" s="13">
        <v>53916</v>
      </c>
      <c r="F655" s="26">
        <f t="shared" si="56"/>
        <v>20.416944877216412</v>
      </c>
      <c r="G655" s="29">
        <f t="shared" si="57"/>
        <v>0.06579384883328084</v>
      </c>
      <c r="H655" s="29">
        <f t="shared" si="58"/>
        <v>0.1187082881850745</v>
      </c>
      <c r="I655" s="23"/>
      <c r="J655" s="111">
        <f t="shared" si="55"/>
        <v>0.0005291443935179367</v>
      </c>
    </row>
    <row r="656" spans="1:10" ht="26.25">
      <c r="A656" s="16" t="s">
        <v>518</v>
      </c>
      <c r="B656" s="13" t="s">
        <v>1014</v>
      </c>
      <c r="C656" s="13">
        <v>340663</v>
      </c>
      <c r="D656" s="13">
        <v>177571</v>
      </c>
      <c r="E656" s="13">
        <v>518234</v>
      </c>
      <c r="F656" s="26">
        <f t="shared" si="56"/>
        <v>34.26463721021778</v>
      </c>
      <c r="G656" s="29">
        <f t="shared" si="57"/>
        <v>0.5223624947583656</v>
      </c>
      <c r="H656" s="29">
        <f t="shared" si="58"/>
        <v>1.9148936629098716</v>
      </c>
      <c r="I656" s="23"/>
      <c r="J656" s="111">
        <f t="shared" si="55"/>
        <v>0.01392531168151506</v>
      </c>
    </row>
    <row r="657" spans="1:10" ht="26.25">
      <c r="A657" s="39" t="s">
        <v>519</v>
      </c>
      <c r="B657" s="40" t="s">
        <v>1015</v>
      </c>
      <c r="C657" s="41">
        <v>1732539</v>
      </c>
      <c r="D657" s="41">
        <v>213462</v>
      </c>
      <c r="E657" s="41">
        <v>1946001</v>
      </c>
      <c r="F657" s="37">
        <f t="shared" si="56"/>
        <v>10.969264661220626</v>
      </c>
      <c r="G657" s="38">
        <f t="shared" si="57"/>
        <v>2.6566236847152878</v>
      </c>
      <c r="H657" s="38">
        <f t="shared" si="58"/>
        <v>2.3019357387865527</v>
      </c>
      <c r="I657" s="114"/>
      <c r="J657" s="120"/>
    </row>
    <row r="658" spans="1:10" ht="39">
      <c r="A658" s="16" t="s">
        <v>520</v>
      </c>
      <c r="B658" s="13" t="s">
        <v>1016</v>
      </c>
      <c r="C658" s="13">
        <v>115229</v>
      </c>
      <c r="D658" s="13">
        <v>1685</v>
      </c>
      <c r="E658" s="13">
        <v>116914</v>
      </c>
      <c r="F658" s="20">
        <f t="shared" si="56"/>
        <v>1.441230306036916</v>
      </c>
      <c r="G658" s="29">
        <f t="shared" si="57"/>
        <v>0.17668871555910595</v>
      </c>
      <c r="H658" s="29">
        <f t="shared" si="58"/>
        <v>0.01817073633646898</v>
      </c>
      <c r="I658" s="23"/>
      <c r="J658" s="111">
        <f t="shared" si="55"/>
        <v>0.0015851797922263697</v>
      </c>
    </row>
    <row r="659" spans="1:10" ht="26.25">
      <c r="A659" s="16" t="s">
        <v>521</v>
      </c>
      <c r="B659" s="13" t="s">
        <v>1102</v>
      </c>
      <c r="C659" s="13">
        <v>1048584</v>
      </c>
      <c r="D659" s="13">
        <v>41433</v>
      </c>
      <c r="E659" s="13">
        <v>1090017</v>
      </c>
      <c r="F659" s="20">
        <f t="shared" si="56"/>
        <v>3.8011333768188935</v>
      </c>
      <c r="G659" s="29">
        <f t="shared" si="57"/>
        <v>1.607867464924885</v>
      </c>
      <c r="H659" s="29">
        <f t="shared" si="58"/>
        <v>0.4468060051210203</v>
      </c>
      <c r="I659" s="23"/>
      <c r="J659" s="111">
        <f t="shared" si="55"/>
        <v>0.011610614598038646</v>
      </c>
    </row>
    <row r="660" spans="1:10" ht="26.25">
      <c r="A660" s="16" t="s">
        <v>522</v>
      </c>
      <c r="B660" s="13" t="s">
        <v>1103</v>
      </c>
      <c r="C660" s="13">
        <v>22465</v>
      </c>
      <c r="D660" s="13">
        <v>1991</v>
      </c>
      <c r="E660" s="13">
        <v>24456</v>
      </c>
      <c r="F660" s="20">
        <f t="shared" si="56"/>
        <v>8.1411514556755</v>
      </c>
      <c r="G660" s="29">
        <f t="shared" si="57"/>
        <v>0.03444716169571302</v>
      </c>
      <c r="H660" s="29">
        <f t="shared" si="58"/>
        <v>0.021470585190450885</v>
      </c>
      <c r="I660" s="23"/>
      <c r="J660" s="111">
        <f t="shared" si="55"/>
        <v>0.00012976576505262135</v>
      </c>
    </row>
    <row r="661" spans="1:10" ht="12.75">
      <c r="A661" s="16" t="s">
        <v>523</v>
      </c>
      <c r="B661" s="13" t="s">
        <v>1017</v>
      </c>
      <c r="C661" s="13">
        <v>5661</v>
      </c>
      <c r="D661" s="13">
        <v>515</v>
      </c>
      <c r="E661" s="13">
        <v>6176</v>
      </c>
      <c r="F661" s="20">
        <f t="shared" si="56"/>
        <v>8.338730569948186</v>
      </c>
      <c r="G661" s="29">
        <f t="shared" si="57"/>
        <v>0.008680408740682457</v>
      </c>
      <c r="H661" s="29">
        <f t="shared" si="58"/>
        <v>0.005553667188891113</v>
      </c>
      <c r="I661" s="23"/>
      <c r="J661" s="111">
        <f t="shared" si="55"/>
        <v>3.126741551791344E-05</v>
      </c>
    </row>
    <row r="662" spans="1:10" ht="12.75">
      <c r="A662" s="16" t="s">
        <v>524</v>
      </c>
      <c r="B662" s="13" t="s">
        <v>1018</v>
      </c>
      <c r="C662" s="13">
        <v>689</v>
      </c>
      <c r="D662" s="13">
        <v>160</v>
      </c>
      <c r="E662" s="13">
        <v>849</v>
      </c>
      <c r="F662" s="26">
        <f t="shared" si="56"/>
        <v>18.84570082449941</v>
      </c>
      <c r="G662" s="29">
        <f t="shared" si="57"/>
        <v>0.0010564920724836977</v>
      </c>
      <c r="H662" s="29">
        <f t="shared" si="58"/>
        <v>0.001725411165480734</v>
      </c>
      <c r="I662" s="23"/>
      <c r="J662" s="111">
        <f t="shared" si="55"/>
        <v>6.689190929970363E-06</v>
      </c>
    </row>
    <row r="663" spans="1:10" ht="12.75">
      <c r="A663" s="16" t="s">
        <v>525</v>
      </c>
      <c r="B663" s="13" t="s">
        <v>1019</v>
      </c>
      <c r="C663" s="13">
        <v>11803</v>
      </c>
      <c r="D663" s="13">
        <v>916</v>
      </c>
      <c r="E663" s="13">
        <v>12719</v>
      </c>
      <c r="F663" s="20">
        <f t="shared" si="56"/>
        <v>7.2018240427706575</v>
      </c>
      <c r="G663" s="29">
        <f t="shared" si="57"/>
        <v>0.018098368550834666</v>
      </c>
      <c r="H663" s="29">
        <f t="shared" si="58"/>
        <v>0.009877978922377203</v>
      </c>
      <c r="I663" s="23"/>
      <c r="J663" s="111">
        <f t="shared" si="55"/>
        <v>8.220389628457463E-05</v>
      </c>
    </row>
    <row r="664" spans="1:10" ht="12.75">
      <c r="A664" s="16" t="s">
        <v>526</v>
      </c>
      <c r="B664" s="13" t="s">
        <v>1020</v>
      </c>
      <c r="C664" s="13">
        <v>1267</v>
      </c>
      <c r="D664" s="13">
        <v>29</v>
      </c>
      <c r="E664" s="13">
        <v>1296</v>
      </c>
      <c r="F664" s="20">
        <f t="shared" si="56"/>
        <v>2.2376543209876543</v>
      </c>
      <c r="G664" s="29">
        <f t="shared" si="57"/>
        <v>0.0019427800520128375</v>
      </c>
      <c r="H664" s="29">
        <f t="shared" si="58"/>
        <v>0.00031273077374338305</v>
      </c>
      <c r="I664" s="23"/>
      <c r="J664" s="111">
        <f t="shared" si="55"/>
        <v>1.6300492782694546E-05</v>
      </c>
    </row>
    <row r="665" spans="1:10" ht="12.75">
      <c r="A665" s="16" t="s">
        <v>527</v>
      </c>
      <c r="B665" s="13" t="s">
        <v>1021</v>
      </c>
      <c r="C665" s="13">
        <v>9015</v>
      </c>
      <c r="D665" s="13">
        <v>141</v>
      </c>
      <c r="E665" s="13">
        <v>9156</v>
      </c>
      <c r="F665" s="20">
        <f t="shared" si="56"/>
        <v>1.5399737876802095</v>
      </c>
      <c r="G665" s="29">
        <f t="shared" si="57"/>
        <v>0.013823332414282342</v>
      </c>
      <c r="H665" s="29">
        <f t="shared" si="58"/>
        <v>0.0015205185895798968</v>
      </c>
      <c r="I665" s="23"/>
      <c r="J665" s="111">
        <f t="shared" si="55"/>
        <v>0.00012302813824702444</v>
      </c>
    </row>
    <row r="666" spans="1:10" ht="12.75">
      <c r="A666" s="16" t="s">
        <v>528</v>
      </c>
      <c r="B666" s="13" t="s">
        <v>1022</v>
      </c>
      <c r="C666" s="13">
        <v>15502</v>
      </c>
      <c r="D666" s="13">
        <v>408</v>
      </c>
      <c r="E666" s="13">
        <v>15910</v>
      </c>
      <c r="F666" s="20">
        <f t="shared" si="56"/>
        <v>2.5644248900062854</v>
      </c>
      <c r="G666" s="29">
        <f t="shared" si="57"/>
        <v>0.023770304945779797</v>
      </c>
      <c r="H666" s="29">
        <f t="shared" si="58"/>
        <v>0.0043997984719758715</v>
      </c>
      <c r="I666" s="23"/>
      <c r="J666" s="111">
        <f t="shared" si="55"/>
        <v>0.00019370506473803925</v>
      </c>
    </row>
    <row r="667" spans="1:10" ht="26.25">
      <c r="A667" s="16" t="s">
        <v>529</v>
      </c>
      <c r="B667" s="13" t="s">
        <v>1023</v>
      </c>
      <c r="C667" s="13">
        <v>502324</v>
      </c>
      <c r="D667" s="13">
        <v>166184</v>
      </c>
      <c r="E667" s="13">
        <v>668508</v>
      </c>
      <c r="F667" s="26">
        <f t="shared" si="56"/>
        <v>24.858939608800494</v>
      </c>
      <c r="G667" s="29">
        <f t="shared" si="57"/>
        <v>0.770248655759508</v>
      </c>
      <c r="H667" s="29">
        <f t="shared" si="58"/>
        <v>1.7920983070265646</v>
      </c>
      <c r="I667" s="23"/>
      <c r="J667" s="111">
        <f t="shared" si="55"/>
        <v>0.010218496512670568</v>
      </c>
    </row>
    <row r="668" spans="1:10" ht="52.5">
      <c r="A668" s="34" t="s">
        <v>530</v>
      </c>
      <c r="B668" s="24" t="s">
        <v>1104</v>
      </c>
      <c r="C668" s="25">
        <v>410387</v>
      </c>
      <c r="D668" s="25">
        <v>3166</v>
      </c>
      <c r="E668" s="25">
        <v>413553</v>
      </c>
      <c r="F668" s="35">
        <f t="shared" si="56"/>
        <v>0.7655608833692417</v>
      </c>
      <c r="G668" s="36">
        <f t="shared" si="57"/>
        <v>0.6292751990571368</v>
      </c>
      <c r="H668" s="36">
        <f t="shared" si="58"/>
        <v>0.034141573436950026</v>
      </c>
      <c r="I668" s="112"/>
      <c r="J668" s="119"/>
    </row>
    <row r="669" spans="1:10" ht="39">
      <c r="A669" s="16" t="s">
        <v>531</v>
      </c>
      <c r="B669" s="13" t="s">
        <v>1024</v>
      </c>
      <c r="C669" s="13">
        <v>3400</v>
      </c>
      <c r="D669" s="13">
        <v>102</v>
      </c>
      <c r="E669" s="13">
        <v>3502</v>
      </c>
      <c r="F669" s="20">
        <f t="shared" si="56"/>
        <v>2.912621359223301</v>
      </c>
      <c r="G669" s="29">
        <f t="shared" si="57"/>
        <v>0.005213458703112586</v>
      </c>
      <c r="H669" s="29">
        <f t="shared" si="58"/>
        <v>0.0010999496179939679</v>
      </c>
      <c r="I669" s="23"/>
      <c r="J669" s="111">
        <f t="shared" si="55"/>
        <v>4.1135090851186185E-05</v>
      </c>
    </row>
    <row r="670" spans="1:10" ht="26.25">
      <c r="A670" s="16" t="s">
        <v>532</v>
      </c>
      <c r="B670" s="13" t="s">
        <v>1025</v>
      </c>
      <c r="C670" s="13">
        <v>138170</v>
      </c>
      <c r="D670" s="13">
        <v>786</v>
      </c>
      <c r="E670" s="13">
        <v>138956</v>
      </c>
      <c r="F670" s="20">
        <f t="shared" si="56"/>
        <v>0.5656466795244538</v>
      </c>
      <c r="G670" s="29">
        <f t="shared" si="57"/>
        <v>0.21186576147325473</v>
      </c>
      <c r="H670" s="29">
        <f t="shared" si="58"/>
        <v>0.008476082350424106</v>
      </c>
      <c r="I670" s="23"/>
      <c r="J670" s="111">
        <f t="shared" si="55"/>
        <v>0.0020338967912283063</v>
      </c>
    </row>
    <row r="671" spans="1:10" ht="12.75">
      <c r="A671" s="16" t="s">
        <v>533</v>
      </c>
      <c r="B671" s="13" t="s">
        <v>1026</v>
      </c>
      <c r="C671" s="13">
        <v>46237</v>
      </c>
      <c r="D671" s="13">
        <v>620</v>
      </c>
      <c r="E671" s="13">
        <v>46857</v>
      </c>
      <c r="F671" s="20">
        <f t="shared" si="56"/>
        <v>1.323174765776725</v>
      </c>
      <c r="G671" s="29">
        <f t="shared" si="57"/>
        <v>0.07089843825171079</v>
      </c>
      <c r="H671" s="29">
        <f t="shared" si="58"/>
        <v>0.006685968266237844</v>
      </c>
      <c r="I671" s="23"/>
      <c r="J671" s="111">
        <f t="shared" si="55"/>
        <v>0.0006421246998547295</v>
      </c>
    </row>
    <row r="672" spans="1:10" ht="26.25">
      <c r="A672" s="16" t="s">
        <v>534</v>
      </c>
      <c r="B672" s="13" t="s">
        <v>1105</v>
      </c>
      <c r="C672" s="13">
        <v>210232</v>
      </c>
      <c r="D672" s="13">
        <v>1437</v>
      </c>
      <c r="E672" s="13">
        <v>211669</v>
      </c>
      <c r="F672" s="20">
        <f t="shared" si="56"/>
        <v>0.6788901539668066</v>
      </c>
      <c r="G672" s="29">
        <f t="shared" si="57"/>
        <v>0.3223634853155192</v>
      </c>
      <c r="H672" s="29">
        <f t="shared" si="58"/>
        <v>0.015496349029973842</v>
      </c>
      <c r="I672" s="23"/>
      <c r="J672" s="111">
        <f t="shared" si="55"/>
        <v>0.0030686713628554543</v>
      </c>
    </row>
    <row r="673" spans="1:10" ht="26.25">
      <c r="A673" s="16" t="s">
        <v>535</v>
      </c>
      <c r="B673" s="13" t="s">
        <v>1027</v>
      </c>
      <c r="C673" s="13">
        <v>12348</v>
      </c>
      <c r="D673" s="13">
        <v>221</v>
      </c>
      <c r="E673" s="13">
        <v>12569</v>
      </c>
      <c r="F673" s="20">
        <f t="shared" si="56"/>
        <v>1.758294215928077</v>
      </c>
      <c r="G673" s="29">
        <f t="shared" si="57"/>
        <v>0.018934055313539477</v>
      </c>
      <c r="H673" s="29">
        <f t="shared" si="58"/>
        <v>0.002383224172320264</v>
      </c>
      <c r="I673" s="23"/>
      <c r="J673" s="111">
        <f t="shared" si="55"/>
        <v>0.00016550831141219212</v>
      </c>
    </row>
    <row r="674" spans="1:10" ht="52.5">
      <c r="A674" s="39" t="s">
        <v>536</v>
      </c>
      <c r="B674" s="40" t="s">
        <v>1106</v>
      </c>
      <c r="C674" s="41">
        <v>1185864</v>
      </c>
      <c r="D674" s="41">
        <v>113860</v>
      </c>
      <c r="E674" s="41">
        <v>1299724</v>
      </c>
      <c r="F674" s="37">
        <f t="shared" si="56"/>
        <v>8.760321422086536</v>
      </c>
      <c r="G674" s="38">
        <f t="shared" si="57"/>
        <v>1.8183685269140895</v>
      </c>
      <c r="H674" s="38">
        <f t="shared" si="58"/>
        <v>1.2278457206352273</v>
      </c>
      <c r="I674" s="114"/>
      <c r="J674" s="120"/>
    </row>
    <row r="675" spans="1:10" ht="39">
      <c r="A675" s="16" t="s">
        <v>537</v>
      </c>
      <c r="B675" s="13" t="s">
        <v>1028</v>
      </c>
      <c r="C675" s="13">
        <v>26723</v>
      </c>
      <c r="D675" s="13">
        <v>1501</v>
      </c>
      <c r="E675" s="13">
        <v>28224</v>
      </c>
      <c r="F675" s="20">
        <f t="shared" si="56"/>
        <v>5.318168934240363</v>
      </c>
      <c r="G675" s="29">
        <f t="shared" si="57"/>
        <v>0.04097625203625813</v>
      </c>
      <c r="H675" s="29">
        <f t="shared" si="58"/>
        <v>0.016186513496166136</v>
      </c>
      <c r="I675" s="23"/>
      <c r="J675" s="111">
        <f t="shared" si="55"/>
        <v>0.00024789738540091996</v>
      </c>
    </row>
    <row r="676" spans="1:10" ht="12.75">
      <c r="A676" s="16" t="s">
        <v>538</v>
      </c>
      <c r="B676" s="13" t="s">
        <v>1029</v>
      </c>
      <c r="C676" s="13">
        <v>894972</v>
      </c>
      <c r="D676" s="13">
        <v>75600</v>
      </c>
      <c r="E676" s="13">
        <v>970572</v>
      </c>
      <c r="F676" s="20">
        <f t="shared" si="56"/>
        <v>7.78922120151828</v>
      </c>
      <c r="G676" s="29">
        <f t="shared" si="57"/>
        <v>1.372323400718258</v>
      </c>
      <c r="H676" s="29">
        <f t="shared" si="58"/>
        <v>0.8152567756896468</v>
      </c>
      <c r="I676" s="23"/>
      <c r="J676" s="111">
        <f t="shared" si="55"/>
        <v>0.005570666250286112</v>
      </c>
    </row>
    <row r="677" spans="1:10" ht="12.75">
      <c r="A677" s="16" t="s">
        <v>539</v>
      </c>
      <c r="B677" s="13" t="s">
        <v>1030</v>
      </c>
      <c r="C677" s="13">
        <v>14855</v>
      </c>
      <c r="D677" s="13">
        <v>182</v>
      </c>
      <c r="E677" s="13">
        <v>15037</v>
      </c>
      <c r="F677" s="20">
        <f t="shared" si="56"/>
        <v>1.2103478087384452</v>
      </c>
      <c r="G677" s="29">
        <f t="shared" si="57"/>
        <v>0.02277821442198161</v>
      </c>
      <c r="H677" s="29">
        <f t="shared" si="58"/>
        <v>0.001962655200734335</v>
      </c>
      <c r="I677" s="23"/>
      <c r="J677" s="111">
        <f t="shared" si="55"/>
        <v>0.00020815559221247276</v>
      </c>
    </row>
    <row r="678" spans="1:10" ht="12.75">
      <c r="A678" s="16" t="s">
        <v>540</v>
      </c>
      <c r="B678" s="13" t="s">
        <v>1031</v>
      </c>
      <c r="C678" s="13">
        <v>29524</v>
      </c>
      <c r="D678" s="13">
        <v>205</v>
      </c>
      <c r="E678" s="13">
        <v>29729</v>
      </c>
      <c r="F678" s="20">
        <f t="shared" si="56"/>
        <v>0.6895623801675131</v>
      </c>
      <c r="G678" s="29">
        <f t="shared" si="57"/>
        <v>0.04527122198549882</v>
      </c>
      <c r="H678" s="29">
        <f t="shared" si="58"/>
        <v>0.0022106830557721904</v>
      </c>
      <c r="I678" s="23"/>
      <c r="J678" s="111">
        <f aca="true" t="shared" si="59" ref="J678:J700">ABS(G678-H678)/100</f>
        <v>0.0004306053892972663</v>
      </c>
    </row>
    <row r="679" spans="1:10" ht="26.25">
      <c r="A679" s="16" t="s">
        <v>541</v>
      </c>
      <c r="B679" s="13" t="s">
        <v>1032</v>
      </c>
      <c r="C679" s="13">
        <v>17034</v>
      </c>
      <c r="D679" s="13">
        <v>181</v>
      </c>
      <c r="E679" s="13">
        <v>17215</v>
      </c>
      <c r="F679" s="20">
        <f t="shared" si="56"/>
        <v>1.051408655242521</v>
      </c>
      <c r="G679" s="29">
        <f t="shared" si="57"/>
        <v>0.026119428102594062</v>
      </c>
      <c r="H679" s="29">
        <f t="shared" si="58"/>
        <v>0.0019518713809500805</v>
      </c>
      <c r="I679" s="23"/>
      <c r="J679" s="111">
        <f t="shared" si="59"/>
        <v>0.0002416755672164398</v>
      </c>
    </row>
    <row r="680" spans="1:10" ht="26.25">
      <c r="A680" s="16" t="s">
        <v>542</v>
      </c>
      <c r="B680" s="13" t="s">
        <v>1033</v>
      </c>
      <c r="C680" s="13">
        <v>72191</v>
      </c>
      <c r="D680" s="13">
        <v>7744</v>
      </c>
      <c r="E680" s="13">
        <v>79935</v>
      </c>
      <c r="F680" s="20">
        <f t="shared" si="56"/>
        <v>9.687871395508852</v>
      </c>
      <c r="G680" s="29">
        <f t="shared" si="57"/>
        <v>0.1106955285989414</v>
      </c>
      <c r="H680" s="29">
        <f t="shared" si="58"/>
        <v>0.08350990040926752</v>
      </c>
      <c r="I680" s="23"/>
      <c r="J680" s="111">
        <f t="shared" si="59"/>
        <v>0.00027185628189673876</v>
      </c>
    </row>
    <row r="681" spans="1:10" ht="26.25">
      <c r="A681" s="16" t="s">
        <v>543</v>
      </c>
      <c r="B681" s="13" t="s">
        <v>1107</v>
      </c>
      <c r="C681" s="13">
        <v>100414</v>
      </c>
      <c r="D681" s="13">
        <v>27900</v>
      </c>
      <c r="E681" s="13">
        <v>128314</v>
      </c>
      <c r="F681" s="26">
        <f t="shared" si="56"/>
        <v>21.743535389747027</v>
      </c>
      <c r="G681" s="29">
        <f t="shared" si="57"/>
        <v>0.15397183594539626</v>
      </c>
      <c r="H681" s="29">
        <f t="shared" si="58"/>
        <v>0.300868571980703</v>
      </c>
      <c r="I681" s="23"/>
      <c r="J681" s="111">
        <f t="shared" si="59"/>
        <v>0.0014689673603530673</v>
      </c>
    </row>
    <row r="682" spans="1:10" ht="26.25">
      <c r="A682" s="16" t="s">
        <v>544</v>
      </c>
      <c r="B682" s="13" t="s">
        <v>1034</v>
      </c>
      <c r="C682" s="13">
        <v>30151</v>
      </c>
      <c r="D682" s="13">
        <v>547</v>
      </c>
      <c r="E682" s="13">
        <v>30698</v>
      </c>
      <c r="F682" s="20">
        <f t="shared" si="56"/>
        <v>1.7818750407192652</v>
      </c>
      <c r="G682" s="29">
        <f t="shared" si="57"/>
        <v>0.04623264510516106</v>
      </c>
      <c r="H682" s="29">
        <f t="shared" si="58"/>
        <v>0.005898749421987259</v>
      </c>
      <c r="I682" s="23"/>
      <c r="J682" s="111">
        <f t="shared" si="59"/>
        <v>0.000403338956831738</v>
      </c>
    </row>
    <row r="683" spans="1:10" ht="26.25">
      <c r="A683" s="34" t="s">
        <v>545</v>
      </c>
      <c r="B683" s="24" t="s">
        <v>1035</v>
      </c>
      <c r="C683" s="25">
        <v>3154133</v>
      </c>
      <c r="D683" s="25">
        <v>19097</v>
      </c>
      <c r="E683" s="25">
        <v>3173230</v>
      </c>
      <c r="F683" s="35">
        <f t="shared" si="56"/>
        <v>0.6018158154309646</v>
      </c>
      <c r="G683" s="36">
        <f t="shared" si="57"/>
        <v>4.836453570477827</v>
      </c>
      <c r="H683" s="36">
        <f t="shared" si="58"/>
        <v>0.20593860641990985</v>
      </c>
      <c r="I683" s="112"/>
      <c r="J683" s="119"/>
    </row>
    <row r="684" spans="1:10" ht="26.25">
      <c r="A684" s="16" t="s">
        <v>546</v>
      </c>
      <c r="B684" s="13" t="s">
        <v>1036</v>
      </c>
      <c r="C684" s="13">
        <v>18835</v>
      </c>
      <c r="D684" s="13">
        <v>107</v>
      </c>
      <c r="E684" s="13">
        <v>18942</v>
      </c>
      <c r="F684" s="20">
        <f t="shared" si="56"/>
        <v>0.5648822721993454</v>
      </c>
      <c r="G684" s="29">
        <f t="shared" si="57"/>
        <v>0.028881027845036933</v>
      </c>
      <c r="H684" s="29">
        <f t="shared" si="58"/>
        <v>0.0011538687169152409</v>
      </c>
      <c r="I684" s="23"/>
      <c r="J684" s="111">
        <f t="shared" si="59"/>
        <v>0.0002772715912812169</v>
      </c>
    </row>
    <row r="685" spans="1:10" ht="26.25">
      <c r="A685" s="16" t="s">
        <v>547</v>
      </c>
      <c r="B685" s="13" t="s">
        <v>1037</v>
      </c>
      <c r="C685" s="13">
        <v>143800</v>
      </c>
      <c r="D685" s="13">
        <v>855</v>
      </c>
      <c r="E685" s="13">
        <v>144655</v>
      </c>
      <c r="F685" s="20">
        <f t="shared" si="56"/>
        <v>0.5910614911340776</v>
      </c>
      <c r="G685" s="29">
        <f t="shared" si="57"/>
        <v>0.22049863573752648</v>
      </c>
      <c r="H685" s="29">
        <f t="shared" si="58"/>
        <v>0.009220165915537672</v>
      </c>
      <c r="I685" s="23"/>
      <c r="J685" s="111">
        <f t="shared" si="59"/>
        <v>0.002112784698219888</v>
      </c>
    </row>
    <row r="686" spans="1:10" ht="12.75">
      <c r="A686" s="16" t="s">
        <v>548</v>
      </c>
      <c r="B686" s="13" t="s">
        <v>1038</v>
      </c>
      <c r="C686" s="13">
        <v>3037</v>
      </c>
      <c r="D686" s="13">
        <v>203</v>
      </c>
      <c r="E686" s="13">
        <v>3240</v>
      </c>
      <c r="F686" s="20">
        <f t="shared" si="56"/>
        <v>6.265432098765432</v>
      </c>
      <c r="G686" s="29">
        <f t="shared" si="57"/>
        <v>0.004656845318044978</v>
      </c>
      <c r="H686" s="29">
        <f t="shared" si="58"/>
        <v>0.002189115416203681</v>
      </c>
      <c r="I686" s="23"/>
      <c r="J686" s="111">
        <f t="shared" si="59"/>
        <v>2.467729901841297E-05</v>
      </c>
    </row>
    <row r="687" spans="1:10" ht="12.75">
      <c r="A687" s="16" t="s">
        <v>549</v>
      </c>
      <c r="B687" s="13" t="s">
        <v>1039</v>
      </c>
      <c r="C687" s="13">
        <v>57120</v>
      </c>
      <c r="D687" s="13">
        <v>103</v>
      </c>
      <c r="E687" s="13">
        <v>57223</v>
      </c>
      <c r="F687" s="20">
        <f t="shared" si="56"/>
        <v>0.17999755343131257</v>
      </c>
      <c r="G687" s="29">
        <f t="shared" si="57"/>
        <v>0.08758610621229146</v>
      </c>
      <c r="H687" s="29">
        <f t="shared" si="58"/>
        <v>0.0011107334377782226</v>
      </c>
      <c r="I687" s="23"/>
      <c r="J687" s="111">
        <f t="shared" si="59"/>
        <v>0.0008647537277451324</v>
      </c>
    </row>
    <row r="688" spans="1:10" ht="12.75">
      <c r="A688" s="16" t="s">
        <v>550</v>
      </c>
      <c r="B688" s="13" t="s">
        <v>1040</v>
      </c>
      <c r="C688" s="13">
        <v>40009</v>
      </c>
      <c r="D688" s="13">
        <v>437</v>
      </c>
      <c r="E688" s="13">
        <v>40446</v>
      </c>
      <c r="F688" s="20">
        <f t="shared" si="56"/>
        <v>1.080452949611828</v>
      </c>
      <c r="G688" s="29">
        <f t="shared" si="57"/>
        <v>0.06134860860377397</v>
      </c>
      <c r="H688" s="29">
        <f t="shared" si="58"/>
        <v>0.004712529245719255</v>
      </c>
      <c r="I688" s="23"/>
      <c r="J688" s="111">
        <f t="shared" si="59"/>
        <v>0.0005663607935805471</v>
      </c>
    </row>
    <row r="689" spans="1:10" ht="26.25">
      <c r="A689" s="16" t="s">
        <v>551</v>
      </c>
      <c r="B689" s="13" t="s">
        <v>1041</v>
      </c>
      <c r="C689" s="13">
        <v>302264</v>
      </c>
      <c r="D689" s="13">
        <v>2303</v>
      </c>
      <c r="E689" s="13">
        <v>304567</v>
      </c>
      <c r="F689" s="20">
        <f t="shared" si="56"/>
        <v>0.7561554600465579</v>
      </c>
      <c r="G689" s="29">
        <f t="shared" si="57"/>
        <v>0.4634826121875361</v>
      </c>
      <c r="H689" s="29">
        <f t="shared" si="58"/>
        <v>0.02483513696313832</v>
      </c>
      <c r="I689" s="23"/>
      <c r="J689" s="111">
        <f t="shared" si="59"/>
        <v>0.004386474752243978</v>
      </c>
    </row>
    <row r="690" spans="1:10" ht="26.25">
      <c r="A690" s="16" t="s">
        <v>552</v>
      </c>
      <c r="B690" s="13" t="s">
        <v>1042</v>
      </c>
      <c r="C690" s="13">
        <v>1547987</v>
      </c>
      <c r="D690" s="13">
        <v>3612</v>
      </c>
      <c r="E690" s="13">
        <v>1551599</v>
      </c>
      <c r="F690" s="20">
        <f t="shared" si="56"/>
        <v>0.2327921067234511</v>
      </c>
      <c r="G690" s="29">
        <f t="shared" si="57"/>
        <v>2.3736371463103363</v>
      </c>
      <c r="H690" s="29">
        <f t="shared" si="58"/>
        <v>0.03895115706072757</v>
      </c>
      <c r="I690" s="23"/>
      <c r="J690" s="111">
        <f t="shared" si="59"/>
        <v>0.02334685989249609</v>
      </c>
    </row>
    <row r="691" spans="1:10" ht="26.25">
      <c r="A691" s="16" t="s">
        <v>553</v>
      </c>
      <c r="B691" s="13" t="s">
        <v>1043</v>
      </c>
      <c r="C691" s="13">
        <v>264886</v>
      </c>
      <c r="D691" s="13">
        <v>4110</v>
      </c>
      <c r="E691" s="13">
        <v>268996</v>
      </c>
      <c r="F691" s="20">
        <f t="shared" si="56"/>
        <v>1.527903760650716</v>
      </c>
      <c r="G691" s="29">
        <f t="shared" si="57"/>
        <v>0.4061683005978472</v>
      </c>
      <c r="H691" s="29">
        <f t="shared" si="58"/>
        <v>0.044321499313286356</v>
      </c>
      <c r="I691" s="23"/>
      <c r="J691" s="111">
        <f t="shared" si="59"/>
        <v>0.003618468012845608</v>
      </c>
    </row>
    <row r="692" spans="1:10" ht="26.25">
      <c r="A692" s="16" t="s">
        <v>554</v>
      </c>
      <c r="B692" s="13" t="s">
        <v>1044</v>
      </c>
      <c r="C692" s="13">
        <v>586731</v>
      </c>
      <c r="D692" s="13">
        <v>2303</v>
      </c>
      <c r="E692" s="13">
        <v>589034</v>
      </c>
      <c r="F692" s="20">
        <f t="shared" si="56"/>
        <v>0.3909791285392694</v>
      </c>
      <c r="G692" s="29">
        <f t="shared" si="57"/>
        <v>0.8996758348046915</v>
      </c>
      <c r="H692" s="29">
        <f t="shared" si="58"/>
        <v>0.02483513696313832</v>
      </c>
      <c r="I692" s="23"/>
      <c r="J692" s="111">
        <f t="shared" si="59"/>
        <v>0.008748406978415531</v>
      </c>
    </row>
    <row r="693" spans="1:10" ht="26.25">
      <c r="A693" s="16" t="s">
        <v>555</v>
      </c>
      <c r="B693" s="13" t="s">
        <v>1045</v>
      </c>
      <c r="C693" s="13">
        <v>189464</v>
      </c>
      <c r="D693" s="13">
        <v>5064</v>
      </c>
      <c r="E693" s="13">
        <v>194528</v>
      </c>
      <c r="F693" s="20">
        <f t="shared" si="56"/>
        <v>2.6032242145089652</v>
      </c>
      <c r="G693" s="29">
        <f t="shared" si="57"/>
        <v>0.29051845286074207</v>
      </c>
      <c r="H693" s="29">
        <f t="shared" si="58"/>
        <v>0.05460926338746523</v>
      </c>
      <c r="I693" s="23"/>
      <c r="J693" s="111">
        <f t="shared" si="59"/>
        <v>0.002359091894732768</v>
      </c>
    </row>
    <row r="694" spans="1:10" ht="12.75">
      <c r="A694" s="34" t="s">
        <v>556</v>
      </c>
      <c r="B694" s="24" t="s">
        <v>1046</v>
      </c>
      <c r="C694" s="25">
        <v>2685103</v>
      </c>
      <c r="D694" s="25">
        <v>488852</v>
      </c>
      <c r="E694" s="25">
        <v>3173955</v>
      </c>
      <c r="F694" s="37">
        <f t="shared" si="56"/>
        <v>15.401982699817735</v>
      </c>
      <c r="G694" s="36">
        <f t="shared" si="57"/>
        <v>4.117256942383446</v>
      </c>
      <c r="H694" s="36">
        <f t="shared" si="58"/>
        <v>5.2716918691724235</v>
      </c>
      <c r="I694" s="112"/>
      <c r="J694" s="119"/>
    </row>
    <row r="695" spans="1:10" ht="12.75">
      <c r="A695" s="16" t="s">
        <v>1125</v>
      </c>
      <c r="B695" s="13" t="s">
        <v>1126</v>
      </c>
      <c r="C695" s="13">
        <v>2685103</v>
      </c>
      <c r="D695" s="13">
        <v>488852</v>
      </c>
      <c r="E695" s="13">
        <v>3173955</v>
      </c>
      <c r="F695" s="26">
        <f t="shared" si="56"/>
        <v>15.401982699817735</v>
      </c>
      <c r="G695" s="29">
        <f t="shared" si="57"/>
        <v>4.117256942383446</v>
      </c>
      <c r="H695" s="29">
        <f t="shared" si="58"/>
        <v>5.2716918691724235</v>
      </c>
      <c r="I695" s="23"/>
      <c r="J695" s="111">
        <f t="shared" si="59"/>
        <v>0.011544349267889773</v>
      </c>
    </row>
    <row r="696" spans="1:10" ht="26.25">
      <c r="A696" s="42" t="s">
        <v>557</v>
      </c>
      <c r="B696" s="15" t="s">
        <v>1047</v>
      </c>
      <c r="C696" s="15">
        <v>2029101</v>
      </c>
      <c r="D696" s="15">
        <v>290932</v>
      </c>
      <c r="E696" s="15">
        <v>2320033</v>
      </c>
      <c r="F696" s="45">
        <f t="shared" si="56"/>
        <v>12.53999404318818</v>
      </c>
      <c r="G696" s="44">
        <f t="shared" si="57"/>
        <v>3.1113630199836626</v>
      </c>
      <c r="H696" s="44">
        <f t="shared" si="58"/>
        <v>3.1373582574727554</v>
      </c>
      <c r="I696" s="116"/>
      <c r="J696" s="117"/>
    </row>
    <row r="697" spans="1:10" ht="52.5">
      <c r="A697" s="34" t="s">
        <v>558</v>
      </c>
      <c r="B697" s="24" t="s">
        <v>1048</v>
      </c>
      <c r="C697" s="25">
        <v>1338943</v>
      </c>
      <c r="D697" s="25">
        <v>200295</v>
      </c>
      <c r="E697" s="25">
        <v>1539238</v>
      </c>
      <c r="F697" s="37">
        <f t="shared" si="56"/>
        <v>13.012607536976088</v>
      </c>
      <c r="G697" s="36">
        <f t="shared" si="57"/>
        <v>2.053095304800493</v>
      </c>
      <c r="H697" s="36">
        <f t="shared" si="58"/>
        <v>2.1599451836872725</v>
      </c>
      <c r="I697" s="112"/>
      <c r="J697" s="119"/>
    </row>
    <row r="698" spans="1:10" ht="26.25">
      <c r="A698" s="16" t="s">
        <v>559</v>
      </c>
      <c r="B698" s="13" t="s">
        <v>1049</v>
      </c>
      <c r="C698" s="13">
        <v>1338943</v>
      </c>
      <c r="D698" s="13">
        <v>200295</v>
      </c>
      <c r="E698" s="13">
        <v>1539238</v>
      </c>
      <c r="F698" s="20">
        <f t="shared" si="56"/>
        <v>13.012607536976088</v>
      </c>
      <c r="G698" s="29">
        <f t="shared" si="57"/>
        <v>2.053095304800493</v>
      </c>
      <c r="H698" s="29">
        <f t="shared" si="58"/>
        <v>2.1599451836872725</v>
      </c>
      <c r="I698" s="23"/>
      <c r="J698" s="111">
        <f t="shared" si="59"/>
        <v>0.0010684987888677933</v>
      </c>
    </row>
    <row r="699" spans="1:10" ht="26.25">
      <c r="A699" s="34" t="s">
        <v>560</v>
      </c>
      <c r="B699" s="24" t="s">
        <v>1050</v>
      </c>
      <c r="C699" s="25">
        <v>690158</v>
      </c>
      <c r="D699" s="25">
        <v>90637</v>
      </c>
      <c r="E699" s="25">
        <v>780795</v>
      </c>
      <c r="F699" s="35">
        <f t="shared" si="56"/>
        <v>11.608296671981762</v>
      </c>
      <c r="G699" s="36">
        <f t="shared" si="57"/>
        <v>1.0582677151831694</v>
      </c>
      <c r="H699" s="36">
        <f t="shared" si="58"/>
        <v>0.977413073785483</v>
      </c>
      <c r="I699" s="112"/>
      <c r="J699" s="119"/>
    </row>
    <row r="700" spans="1:10" ht="26.25">
      <c r="A700" s="16" t="s">
        <v>561</v>
      </c>
      <c r="B700" s="13" t="s">
        <v>1051</v>
      </c>
      <c r="C700" s="13">
        <v>690158</v>
      </c>
      <c r="D700" s="13">
        <v>90637</v>
      </c>
      <c r="E700" s="13">
        <v>780795</v>
      </c>
      <c r="F700" s="20">
        <f t="shared" si="56"/>
        <v>11.608296671981762</v>
      </c>
      <c r="G700" s="29">
        <f t="shared" si="57"/>
        <v>1.0582677151831694</v>
      </c>
      <c r="H700" s="29">
        <f t="shared" si="58"/>
        <v>0.977413073785483</v>
      </c>
      <c r="I700" s="23"/>
      <c r="J700" s="111">
        <f t="shared" si="59"/>
        <v>0.0008085464139768639</v>
      </c>
    </row>
    <row r="701" spans="1:10" ht="18.75" customHeight="1">
      <c r="A701" s="102" t="s">
        <v>1110</v>
      </c>
      <c r="B701" s="103" t="s">
        <v>1111</v>
      </c>
      <c r="C701" s="103">
        <v>65215823</v>
      </c>
      <c r="D701" s="103">
        <v>9273152</v>
      </c>
      <c r="E701" s="103">
        <v>74488975</v>
      </c>
      <c r="F701" s="101">
        <f t="shared" si="56"/>
        <v>12.449026181391273</v>
      </c>
      <c r="G701" s="101">
        <f t="shared" si="57"/>
        <v>100</v>
      </c>
      <c r="H701" s="101">
        <f t="shared" si="58"/>
        <v>100</v>
      </c>
      <c r="I701" s="2"/>
      <c r="J701" s="76"/>
    </row>
    <row r="702" spans="2:10" ht="39">
      <c r="B702" s="5"/>
      <c r="C702" s="9"/>
      <c r="F702" s="74" t="s">
        <v>1221</v>
      </c>
      <c r="J702" s="46"/>
    </row>
    <row r="703" spans="6:10" ht="12.75">
      <c r="F703" s="5" t="s">
        <v>1220</v>
      </c>
      <c r="G703" s="10">
        <f>D701/C701*100</f>
        <v>14.219174999907613</v>
      </c>
      <c r="J703" s="46"/>
    </row>
    <row r="704" spans="9:10" ht="12.75">
      <c r="I704" s="4" t="s">
        <v>7</v>
      </c>
      <c r="J704" s="4">
        <f>SUM(J138:J700)/2</f>
        <v>0.48344548852364855</v>
      </c>
    </row>
    <row r="705" spans="1:10" ht="12.75">
      <c r="A705" s="4" t="s">
        <v>1286</v>
      </c>
      <c r="J705" s="46"/>
    </row>
    <row r="706" ht="12.75">
      <c r="A706" s="4" t="s">
        <v>1287</v>
      </c>
    </row>
  </sheetData>
  <printOptions/>
  <pageMargins left="0.75" right="0.75" top="1" bottom="1" header="0.5" footer="0.5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workbookViewId="0" topLeftCell="A105">
      <selection activeCell="A117" sqref="A117:A123"/>
    </sheetView>
  </sheetViews>
  <sheetFormatPr defaultColWidth="9.140625" defaultRowHeight="12.75"/>
  <cols>
    <col min="1" max="1" width="28.7109375" style="0" customWidth="1"/>
    <col min="2" max="4" width="9.7109375" style="0" bestFit="1" customWidth="1"/>
    <col min="5" max="5" width="10.28125" style="0" customWidth="1"/>
  </cols>
  <sheetData>
    <row r="1" ht="15">
      <c r="A1" s="70" t="s">
        <v>1211</v>
      </c>
    </row>
    <row r="2" ht="15">
      <c r="A2" s="70" t="s">
        <v>1212</v>
      </c>
    </row>
    <row r="3" ht="13.5" thickBot="1">
      <c r="A3" s="4" t="s">
        <v>1213</v>
      </c>
    </row>
    <row r="4" spans="1:4" ht="14.25" thickBot="1" thickTop="1">
      <c r="A4" s="47"/>
      <c r="B4" s="48" t="s">
        <v>15</v>
      </c>
      <c r="C4" s="48" t="s">
        <v>16</v>
      </c>
      <c r="D4" s="48" t="s">
        <v>1131</v>
      </c>
    </row>
    <row r="5" ht="13.5" thickTop="1"/>
    <row r="6" spans="1:4" ht="12.75">
      <c r="A6" s="53" t="s">
        <v>1132</v>
      </c>
      <c r="B6" s="53">
        <v>218</v>
      </c>
      <c r="C6" s="53">
        <v>128</v>
      </c>
      <c r="D6" s="53">
        <v>171</v>
      </c>
    </row>
    <row r="7" spans="1:4" ht="12.75">
      <c r="A7" s="53" t="s">
        <v>1133</v>
      </c>
      <c r="B7" s="53">
        <v>32</v>
      </c>
      <c r="C7" s="53">
        <v>31</v>
      </c>
      <c r="D7" s="53">
        <v>31</v>
      </c>
    </row>
    <row r="8" spans="1:4" ht="12.75">
      <c r="A8" s="53" t="s">
        <v>1134</v>
      </c>
      <c r="B8" s="53">
        <f>185-17</f>
        <v>168</v>
      </c>
      <c r="C8" s="53">
        <f>300-33</f>
        <v>267</v>
      </c>
      <c r="D8" s="53">
        <f>245-26</f>
        <v>219</v>
      </c>
    </row>
    <row r="9" spans="1:4" ht="12.75">
      <c r="A9" s="53" t="s">
        <v>1136</v>
      </c>
      <c r="B9" s="53">
        <v>17</v>
      </c>
      <c r="C9" s="53">
        <v>33</v>
      </c>
      <c r="D9" s="53">
        <v>26</v>
      </c>
    </row>
    <row r="10" spans="1:4" ht="12.75">
      <c r="A10" s="53" t="s">
        <v>1135</v>
      </c>
      <c r="B10" s="53">
        <v>288</v>
      </c>
      <c r="C10" s="53">
        <v>250</v>
      </c>
      <c r="D10" s="53">
        <v>268</v>
      </c>
    </row>
    <row r="11" spans="1:4" ht="12.75">
      <c r="A11" s="53" t="s">
        <v>1130</v>
      </c>
      <c r="B11" s="53">
        <v>717</v>
      </c>
      <c r="C11" s="53">
        <v>732</v>
      </c>
      <c r="D11" s="53">
        <v>725</v>
      </c>
    </row>
    <row r="12" spans="1:4" ht="12.75">
      <c r="A12" s="66"/>
      <c r="B12" s="66"/>
      <c r="C12" s="66"/>
      <c r="D12" s="66"/>
    </row>
    <row r="13" spans="1:4" ht="12.75">
      <c r="A13" s="65" t="s">
        <v>1131</v>
      </c>
      <c r="B13" s="65">
        <f>SUM(B6:B11)</f>
        <v>1440</v>
      </c>
      <c r="C13" s="65">
        <f>SUM(C6:C11)</f>
        <v>1441</v>
      </c>
      <c r="D13" s="65">
        <f>SUM(D6:D11)</f>
        <v>1440</v>
      </c>
    </row>
    <row r="14" spans="1:4" ht="12.75">
      <c r="A14" s="121"/>
      <c r="B14" s="121"/>
      <c r="C14" s="121"/>
      <c r="D14" s="121"/>
    </row>
    <row r="15" spans="1:4" ht="12.75">
      <c r="A15" s="121"/>
      <c r="B15" s="121"/>
      <c r="C15" s="121"/>
      <c r="D15" s="121"/>
    </row>
    <row r="16" ht="15">
      <c r="A16" s="70" t="s">
        <v>1211</v>
      </c>
    </row>
    <row r="17" ht="15">
      <c r="A17" s="70" t="s">
        <v>1212</v>
      </c>
    </row>
    <row r="18" ht="13.5" thickBot="1">
      <c r="A18" s="4" t="s">
        <v>1214</v>
      </c>
    </row>
    <row r="19" spans="1:4" ht="14.25" thickBot="1" thickTop="1">
      <c r="A19" s="47"/>
      <c r="B19" s="48" t="s">
        <v>15</v>
      </c>
      <c r="C19" s="48" t="s">
        <v>16</v>
      </c>
      <c r="D19" s="48" t="s">
        <v>1131</v>
      </c>
    </row>
    <row r="20" ht="13.5" thickTop="1">
      <c r="A20" s="4"/>
    </row>
    <row r="21" spans="1:4" ht="12.75">
      <c r="A21" s="53" t="s">
        <v>1132</v>
      </c>
      <c r="B21" s="53">
        <v>218</v>
      </c>
      <c r="C21" s="53">
        <v>128</v>
      </c>
      <c r="D21" s="53">
        <v>171</v>
      </c>
    </row>
    <row r="22" spans="1:4" ht="12.75">
      <c r="A22" s="55" t="s">
        <v>1145</v>
      </c>
      <c r="B22" s="55">
        <v>179</v>
      </c>
      <c r="C22" s="55">
        <v>104</v>
      </c>
      <c r="D22" s="55">
        <v>140</v>
      </c>
    </row>
    <row r="23" spans="1:4" ht="12.75">
      <c r="A23" s="50" t="s">
        <v>1144</v>
      </c>
      <c r="B23" s="50">
        <v>11</v>
      </c>
      <c r="C23" s="50">
        <v>6</v>
      </c>
      <c r="D23" s="50">
        <v>9</v>
      </c>
    </row>
    <row r="24" spans="1:4" ht="12.75">
      <c r="A24" s="50" t="s">
        <v>1146</v>
      </c>
      <c r="B24" s="50">
        <v>4</v>
      </c>
      <c r="C24" s="50">
        <v>2</v>
      </c>
      <c r="D24" s="50">
        <v>3</v>
      </c>
    </row>
    <row r="25" spans="1:4" ht="12.75">
      <c r="A25" s="60" t="s">
        <v>1147</v>
      </c>
      <c r="B25" s="60">
        <v>24</v>
      </c>
      <c r="C25" s="60">
        <v>15</v>
      </c>
      <c r="D25" s="60">
        <v>20</v>
      </c>
    </row>
    <row r="26" spans="1:4" ht="12.75">
      <c r="A26" s="53" t="s">
        <v>1133</v>
      </c>
      <c r="B26" s="53">
        <v>32</v>
      </c>
      <c r="C26" s="53">
        <v>31</v>
      </c>
      <c r="D26" s="53">
        <v>31</v>
      </c>
    </row>
    <row r="27" spans="1:4" ht="12.75">
      <c r="A27" s="55" t="s">
        <v>1148</v>
      </c>
      <c r="B27" s="55">
        <v>30</v>
      </c>
      <c r="C27" s="55">
        <v>28</v>
      </c>
      <c r="D27" s="55">
        <v>29</v>
      </c>
    </row>
    <row r="28" spans="1:4" ht="12.75">
      <c r="A28" s="60" t="s">
        <v>1149</v>
      </c>
      <c r="B28" s="60">
        <v>2</v>
      </c>
      <c r="C28" s="60">
        <v>2</v>
      </c>
      <c r="D28" s="60">
        <v>2</v>
      </c>
    </row>
    <row r="29" spans="1:4" ht="12.75">
      <c r="A29" s="53" t="s">
        <v>1134</v>
      </c>
      <c r="B29" s="53">
        <f>185-17</f>
        <v>168</v>
      </c>
      <c r="C29" s="53">
        <f>300-33</f>
        <v>267</v>
      </c>
      <c r="D29" s="53">
        <f>245-26</f>
        <v>219</v>
      </c>
    </row>
    <row r="30" spans="1:4" ht="12.75">
      <c r="A30" s="55" t="s">
        <v>1150</v>
      </c>
      <c r="B30" s="55">
        <v>15</v>
      </c>
      <c r="C30" s="55">
        <v>58</v>
      </c>
      <c r="D30" s="55">
        <v>37</v>
      </c>
    </row>
    <row r="31" spans="1:4" ht="12.75">
      <c r="A31" s="50" t="s">
        <v>1151</v>
      </c>
      <c r="B31" s="50">
        <v>8</v>
      </c>
      <c r="C31" s="50">
        <v>24</v>
      </c>
      <c r="D31" s="50">
        <v>16</v>
      </c>
    </row>
    <row r="32" spans="1:4" ht="12.75">
      <c r="A32" s="50" t="s">
        <v>1152</v>
      </c>
      <c r="B32" s="50">
        <v>11</v>
      </c>
      <c r="C32" s="50">
        <v>55</v>
      </c>
      <c r="D32" s="50">
        <v>34</v>
      </c>
    </row>
    <row r="33" spans="1:4" ht="12.75">
      <c r="A33" s="50" t="s">
        <v>1153</v>
      </c>
      <c r="B33" s="50">
        <v>1</v>
      </c>
      <c r="C33" s="50">
        <v>19</v>
      </c>
      <c r="D33" s="50">
        <v>11</v>
      </c>
    </row>
    <row r="34" spans="1:4" ht="12.75">
      <c r="A34" s="50" t="s">
        <v>1158</v>
      </c>
      <c r="B34" s="50">
        <v>9</v>
      </c>
      <c r="C34" s="50">
        <v>6</v>
      </c>
      <c r="D34" s="50">
        <v>8</v>
      </c>
    </row>
    <row r="35" spans="1:4" ht="12.75">
      <c r="A35" s="50" t="s">
        <v>1154</v>
      </c>
      <c r="B35" s="50">
        <v>5</v>
      </c>
      <c r="C35" s="50">
        <v>6</v>
      </c>
      <c r="D35" s="50">
        <v>5</v>
      </c>
    </row>
    <row r="36" spans="1:4" ht="12.75">
      <c r="A36" s="50" t="s">
        <v>1155</v>
      </c>
      <c r="B36" s="50">
        <v>0</v>
      </c>
      <c r="C36" s="50">
        <v>9</v>
      </c>
      <c r="D36" s="50">
        <v>5</v>
      </c>
    </row>
    <row r="37" spans="1:4" ht="12.75">
      <c r="A37" s="50" t="s">
        <v>1156</v>
      </c>
      <c r="B37" s="50">
        <v>30</v>
      </c>
      <c r="C37" s="50">
        <v>4</v>
      </c>
      <c r="D37" s="50">
        <v>17</v>
      </c>
    </row>
    <row r="38" spans="1:4" ht="12.75">
      <c r="A38" s="50" t="s">
        <v>1157</v>
      </c>
      <c r="B38" s="50">
        <v>28</v>
      </c>
      <c r="C38" s="50">
        <v>35</v>
      </c>
      <c r="D38" s="50">
        <v>32</v>
      </c>
    </row>
    <row r="39" spans="1:4" ht="12.75">
      <c r="A39" s="50" t="s">
        <v>1159</v>
      </c>
      <c r="B39" s="50">
        <v>18</v>
      </c>
      <c r="C39" s="50">
        <v>8</v>
      </c>
      <c r="D39" s="50">
        <v>13</v>
      </c>
    </row>
    <row r="40" spans="1:4" ht="12.75">
      <c r="A40" s="50" t="s">
        <v>1160</v>
      </c>
      <c r="B40" s="50">
        <v>7</v>
      </c>
      <c r="C40" s="50">
        <v>7</v>
      </c>
      <c r="D40" s="50">
        <v>7</v>
      </c>
    </row>
    <row r="41" spans="1:4" ht="12.75">
      <c r="A41" s="60" t="s">
        <v>1161</v>
      </c>
      <c r="B41" s="60">
        <v>36</v>
      </c>
      <c r="C41" s="60">
        <v>35</v>
      </c>
      <c r="D41" s="60">
        <v>36</v>
      </c>
    </row>
    <row r="42" spans="1:4" ht="12.75">
      <c r="A42" s="53" t="s">
        <v>1136</v>
      </c>
      <c r="B42" s="53">
        <v>17</v>
      </c>
      <c r="C42" s="53">
        <v>33</v>
      </c>
      <c r="D42" s="53">
        <v>26</v>
      </c>
    </row>
    <row r="43" spans="1:4" ht="12.75">
      <c r="A43" s="55" t="s">
        <v>1162</v>
      </c>
      <c r="B43" s="55">
        <v>4</v>
      </c>
      <c r="C43" s="55">
        <v>17</v>
      </c>
      <c r="D43" s="55">
        <v>11</v>
      </c>
    </row>
    <row r="44" spans="1:4" ht="12.75">
      <c r="A44" s="50" t="s">
        <v>1163</v>
      </c>
      <c r="B44" s="50">
        <v>4</v>
      </c>
      <c r="C44" s="50">
        <v>7</v>
      </c>
      <c r="D44" s="50">
        <v>5</v>
      </c>
    </row>
    <row r="45" spans="1:4" ht="12.75">
      <c r="A45" s="50" t="s">
        <v>1164</v>
      </c>
      <c r="B45" s="50">
        <v>0</v>
      </c>
      <c r="C45" s="50">
        <v>1</v>
      </c>
      <c r="D45" s="50">
        <v>1</v>
      </c>
    </row>
    <row r="46" spans="1:4" ht="12.75">
      <c r="A46" s="60" t="s">
        <v>1165</v>
      </c>
      <c r="B46" s="60">
        <v>9</v>
      </c>
      <c r="C46" s="60">
        <v>8</v>
      </c>
      <c r="D46" s="60">
        <v>9</v>
      </c>
    </row>
    <row r="47" spans="1:4" ht="12.75">
      <c r="A47" s="53" t="s">
        <v>1135</v>
      </c>
      <c r="B47" s="53">
        <v>288</v>
      </c>
      <c r="C47" s="53">
        <v>250</v>
      </c>
      <c r="D47" s="53">
        <v>268</v>
      </c>
    </row>
    <row r="48" spans="1:4" ht="12.75">
      <c r="A48" s="55" t="s">
        <v>1166</v>
      </c>
      <c r="B48" s="55">
        <v>16</v>
      </c>
      <c r="C48" s="55">
        <v>16</v>
      </c>
      <c r="D48" s="55">
        <v>16</v>
      </c>
    </row>
    <row r="49" spans="1:4" ht="12.75">
      <c r="A49" s="50" t="s">
        <v>1167</v>
      </c>
      <c r="B49" s="50">
        <v>5</v>
      </c>
      <c r="C49" s="50">
        <v>7</v>
      </c>
      <c r="D49" s="50">
        <v>6</v>
      </c>
    </row>
    <row r="50" spans="1:4" ht="12.75">
      <c r="A50" s="50" t="s">
        <v>1168</v>
      </c>
      <c r="B50" s="50">
        <v>5</v>
      </c>
      <c r="C50" s="50">
        <v>4</v>
      </c>
      <c r="D50" s="50">
        <v>5</v>
      </c>
    </row>
    <row r="51" spans="1:4" ht="12.75">
      <c r="A51" s="50" t="s">
        <v>1169</v>
      </c>
      <c r="B51" s="50">
        <v>9</v>
      </c>
      <c r="C51" s="50">
        <v>6</v>
      </c>
      <c r="D51" s="50">
        <v>7</v>
      </c>
    </row>
    <row r="52" spans="1:4" ht="12.75">
      <c r="A52" s="50" t="s">
        <v>1170</v>
      </c>
      <c r="B52" s="50">
        <v>16</v>
      </c>
      <c r="C52" s="50">
        <v>19</v>
      </c>
      <c r="D52" s="50">
        <v>17</v>
      </c>
    </row>
    <row r="53" spans="1:4" ht="12.75">
      <c r="A53" s="50" t="s">
        <v>1171</v>
      </c>
      <c r="B53" s="50">
        <v>2</v>
      </c>
      <c r="C53" s="50">
        <v>2</v>
      </c>
      <c r="D53" s="50">
        <v>2</v>
      </c>
    </row>
    <row r="54" spans="1:4" ht="12.75">
      <c r="A54" s="50" t="s">
        <v>1172</v>
      </c>
      <c r="B54" s="50">
        <v>7</v>
      </c>
      <c r="C54" s="50">
        <v>5</v>
      </c>
      <c r="D54" s="50">
        <v>6</v>
      </c>
    </row>
    <row r="55" spans="1:4" ht="12.75">
      <c r="A55" s="50" t="s">
        <v>1173</v>
      </c>
      <c r="B55" s="50">
        <v>13</v>
      </c>
      <c r="C55" s="50">
        <v>5</v>
      </c>
      <c r="D55" s="50">
        <v>9</v>
      </c>
    </row>
    <row r="56" spans="1:4" ht="12.75">
      <c r="A56" s="50" t="s">
        <v>1174</v>
      </c>
      <c r="B56" s="50">
        <v>22</v>
      </c>
      <c r="C56" s="50">
        <v>18</v>
      </c>
      <c r="D56" s="50">
        <v>20</v>
      </c>
    </row>
    <row r="57" spans="1:4" ht="12.75">
      <c r="A57" s="50" t="s">
        <v>1175</v>
      </c>
      <c r="B57" s="50">
        <v>4</v>
      </c>
      <c r="C57" s="50">
        <v>0</v>
      </c>
      <c r="D57" s="50">
        <v>2</v>
      </c>
    </row>
    <row r="58" spans="1:4" ht="12.75">
      <c r="A58" s="50" t="s">
        <v>1176</v>
      </c>
      <c r="B58" s="50">
        <v>132</v>
      </c>
      <c r="C58" s="50">
        <v>122</v>
      </c>
      <c r="D58" s="50">
        <v>127</v>
      </c>
    </row>
    <row r="59" spans="1:4" ht="12.75">
      <c r="A59" s="50" t="s">
        <v>1177</v>
      </c>
      <c r="B59" s="50">
        <v>25</v>
      </c>
      <c r="C59" s="50">
        <v>25</v>
      </c>
      <c r="D59" s="50">
        <v>25</v>
      </c>
    </row>
    <row r="60" spans="1:4" ht="12.75">
      <c r="A60" s="50" t="s">
        <v>1178</v>
      </c>
      <c r="B60" s="50">
        <v>5</v>
      </c>
      <c r="C60" s="50">
        <v>3</v>
      </c>
      <c r="D60" s="50">
        <v>4</v>
      </c>
    </row>
    <row r="61" spans="1:4" ht="12.75">
      <c r="A61" s="50" t="s">
        <v>1179</v>
      </c>
      <c r="B61" s="50">
        <v>20</v>
      </c>
      <c r="C61" s="50">
        <v>12</v>
      </c>
      <c r="D61" s="50">
        <v>16</v>
      </c>
    </row>
    <row r="62" spans="1:4" ht="12.75">
      <c r="A62" s="60" t="s">
        <v>1180</v>
      </c>
      <c r="B62" s="60">
        <v>7</v>
      </c>
      <c r="C62" s="60">
        <v>6</v>
      </c>
      <c r="D62" s="60">
        <v>7</v>
      </c>
    </row>
    <row r="63" spans="1:4" ht="12.75">
      <c r="A63" s="53" t="s">
        <v>1130</v>
      </c>
      <c r="B63" s="53">
        <v>717</v>
      </c>
      <c r="C63" s="53">
        <v>732</v>
      </c>
      <c r="D63" s="53">
        <v>725</v>
      </c>
    </row>
    <row r="64" spans="1:4" ht="12.75">
      <c r="A64" s="63" t="s">
        <v>1137</v>
      </c>
      <c r="B64" s="63">
        <v>537</v>
      </c>
      <c r="C64" s="63">
        <v>550</v>
      </c>
      <c r="D64" s="63">
        <v>544</v>
      </c>
    </row>
    <row r="65" spans="1:4" ht="12.75">
      <c r="A65" s="49" t="s">
        <v>1141</v>
      </c>
      <c r="B65" s="49">
        <v>137</v>
      </c>
      <c r="C65" s="49">
        <v>130</v>
      </c>
      <c r="D65" s="49">
        <v>133</v>
      </c>
    </row>
    <row r="66" spans="1:4" ht="12.75">
      <c r="A66" s="51" t="s">
        <v>1140</v>
      </c>
      <c r="B66" s="51">
        <v>102</v>
      </c>
      <c r="C66" s="51">
        <v>103</v>
      </c>
      <c r="D66" s="51">
        <v>102</v>
      </c>
    </row>
    <row r="67" spans="1:4" ht="12.75">
      <c r="A67" s="51" t="s">
        <v>1139</v>
      </c>
      <c r="B67" s="51">
        <v>7</v>
      </c>
      <c r="C67" s="51">
        <v>5</v>
      </c>
      <c r="D67" s="51">
        <v>6</v>
      </c>
    </row>
    <row r="68" spans="1:4" ht="12.75">
      <c r="A68" s="51" t="s">
        <v>1138</v>
      </c>
      <c r="B68" s="51">
        <v>28</v>
      </c>
      <c r="C68" s="51">
        <v>23</v>
      </c>
      <c r="D68" s="51">
        <v>25</v>
      </c>
    </row>
    <row r="69" spans="1:4" ht="12.75">
      <c r="A69" s="49" t="s">
        <v>1142</v>
      </c>
      <c r="B69" s="49">
        <v>40</v>
      </c>
      <c r="C69" s="49">
        <v>46</v>
      </c>
      <c r="D69" s="49">
        <v>43</v>
      </c>
    </row>
    <row r="70" spans="1:4" ht="12.75">
      <c r="A70" s="49" t="s">
        <v>1143</v>
      </c>
      <c r="B70" s="49">
        <v>3</v>
      </c>
      <c r="C70" s="49">
        <v>5</v>
      </c>
      <c r="D70" s="49">
        <v>4</v>
      </c>
    </row>
    <row r="71" spans="1:4" ht="12.75">
      <c r="A71" s="67"/>
      <c r="B71" s="64"/>
      <c r="C71" s="64"/>
      <c r="D71" s="64"/>
    </row>
    <row r="72" spans="1:4" ht="12.75">
      <c r="A72" s="68" t="s">
        <v>1131</v>
      </c>
      <c r="B72" s="68">
        <v>1440</v>
      </c>
      <c r="C72" s="68">
        <v>1441</v>
      </c>
      <c r="D72" s="68">
        <v>1440</v>
      </c>
    </row>
    <row r="75" ht="15">
      <c r="A75" s="70" t="s">
        <v>1211</v>
      </c>
    </row>
    <row r="76" ht="15">
      <c r="A76" s="70" t="s">
        <v>1212</v>
      </c>
    </row>
    <row r="77" ht="12.75">
      <c r="A77" s="4" t="s">
        <v>1215</v>
      </c>
    </row>
    <row r="78" spans="1:8" s="1" customFormat="1" ht="26.25">
      <c r="A78" s="52"/>
      <c r="B78" s="52" t="s">
        <v>15</v>
      </c>
      <c r="C78" s="52" t="s">
        <v>16</v>
      </c>
      <c r="D78" s="52" t="s">
        <v>1131</v>
      </c>
      <c r="E78" s="52" t="s">
        <v>1190</v>
      </c>
      <c r="F78" s="52" t="s">
        <v>1191</v>
      </c>
      <c r="G78" s="52" t="s">
        <v>1192</v>
      </c>
      <c r="H78" s="52" t="s">
        <v>1193</v>
      </c>
    </row>
    <row r="80" spans="1:8" ht="12.75">
      <c r="A80" s="53" t="s">
        <v>1132</v>
      </c>
      <c r="B80" s="53">
        <v>218</v>
      </c>
      <c r="C80" s="53">
        <v>128</v>
      </c>
      <c r="D80" s="53">
        <v>171</v>
      </c>
      <c r="E80" s="54">
        <v>378</v>
      </c>
      <c r="F80" s="54">
        <v>22</v>
      </c>
      <c r="G80" s="54">
        <v>299</v>
      </c>
      <c r="H80" s="54">
        <v>10</v>
      </c>
    </row>
    <row r="81" spans="1:8" ht="12.75">
      <c r="A81" s="57" t="s">
        <v>1181</v>
      </c>
      <c r="B81" s="57">
        <v>188</v>
      </c>
      <c r="C81" s="57">
        <v>104</v>
      </c>
      <c r="D81" s="57">
        <v>137</v>
      </c>
      <c r="E81" s="57">
        <v>356</v>
      </c>
      <c r="F81" s="57">
        <v>12</v>
      </c>
      <c r="G81" s="57">
        <v>346</v>
      </c>
      <c r="H81" s="57">
        <v>4</v>
      </c>
    </row>
    <row r="82" spans="1:8" ht="12.75">
      <c r="A82" s="23" t="s">
        <v>1182</v>
      </c>
      <c r="B82" s="23">
        <v>152</v>
      </c>
      <c r="C82" s="23">
        <v>107</v>
      </c>
      <c r="D82" s="23">
        <v>130</v>
      </c>
      <c r="E82" s="23">
        <v>390</v>
      </c>
      <c r="F82" s="23">
        <v>8</v>
      </c>
      <c r="G82" s="23">
        <v>315</v>
      </c>
      <c r="H82" s="23">
        <v>3</v>
      </c>
    </row>
    <row r="83" spans="1:8" ht="12.75">
      <c r="A83" s="23" t="s">
        <v>1183</v>
      </c>
      <c r="B83" s="23">
        <v>264</v>
      </c>
      <c r="C83" s="23">
        <v>174</v>
      </c>
      <c r="D83" s="23">
        <v>221</v>
      </c>
      <c r="E83" s="23">
        <v>364</v>
      </c>
      <c r="F83" s="23">
        <v>36</v>
      </c>
      <c r="G83" s="23">
        <v>291</v>
      </c>
      <c r="H83" s="23">
        <v>10</v>
      </c>
    </row>
    <row r="84" spans="1:8" ht="12.75">
      <c r="A84" s="23" t="s">
        <v>1184</v>
      </c>
      <c r="B84" s="23">
        <v>287</v>
      </c>
      <c r="C84" s="23">
        <v>165</v>
      </c>
      <c r="D84" s="23">
        <v>228</v>
      </c>
      <c r="E84" s="23">
        <v>384</v>
      </c>
      <c r="F84" s="23">
        <v>50</v>
      </c>
      <c r="G84" s="23">
        <v>282</v>
      </c>
      <c r="H84" s="23">
        <v>22</v>
      </c>
    </row>
    <row r="85" spans="1:8" ht="12.75">
      <c r="A85" s="23" t="s">
        <v>1185</v>
      </c>
      <c r="B85" s="23">
        <v>239</v>
      </c>
      <c r="C85" s="23">
        <v>96</v>
      </c>
      <c r="D85" s="23">
        <v>169</v>
      </c>
      <c r="E85" s="23">
        <v>377</v>
      </c>
      <c r="F85" s="23">
        <v>35</v>
      </c>
      <c r="G85" s="23">
        <v>243</v>
      </c>
      <c r="H85" s="23">
        <v>20</v>
      </c>
    </row>
    <row r="86" spans="1:8" ht="12.75">
      <c r="A86" s="23" t="s">
        <v>1186</v>
      </c>
      <c r="B86" s="23">
        <v>162</v>
      </c>
      <c r="C86" s="23">
        <v>143</v>
      </c>
      <c r="D86" s="23">
        <v>149</v>
      </c>
      <c r="E86" s="23">
        <v>360</v>
      </c>
      <c r="F86" s="23">
        <v>23</v>
      </c>
      <c r="G86" s="23">
        <v>312</v>
      </c>
      <c r="H86" s="23">
        <v>11</v>
      </c>
    </row>
    <row r="87" spans="1:8" ht="12.75">
      <c r="A87" s="58" t="s">
        <v>1187</v>
      </c>
      <c r="B87" s="58">
        <v>223</v>
      </c>
      <c r="C87" s="58">
        <v>107</v>
      </c>
      <c r="D87" s="58">
        <v>161</v>
      </c>
      <c r="E87" s="58">
        <v>429</v>
      </c>
      <c r="F87" s="58">
        <v>22</v>
      </c>
      <c r="G87" s="58">
        <v>312</v>
      </c>
      <c r="H87" s="58">
        <v>9</v>
      </c>
    </row>
    <row r="88" spans="1:8" ht="12.75">
      <c r="A88" s="53" t="s">
        <v>1133</v>
      </c>
      <c r="B88" s="53">
        <v>32</v>
      </c>
      <c r="C88" s="53">
        <v>31</v>
      </c>
      <c r="D88" s="53">
        <v>31</v>
      </c>
      <c r="E88" s="54">
        <v>3</v>
      </c>
      <c r="F88" s="54">
        <v>67</v>
      </c>
      <c r="G88" s="54">
        <v>3</v>
      </c>
      <c r="H88" s="54">
        <v>50</v>
      </c>
    </row>
    <row r="89" spans="1:8" ht="12.75">
      <c r="A89" s="53" t="s">
        <v>1134</v>
      </c>
      <c r="B89" s="53">
        <f>185-17</f>
        <v>168</v>
      </c>
      <c r="C89" s="53">
        <f>300-33</f>
        <v>267</v>
      </c>
      <c r="D89" s="53">
        <f>245-26</f>
        <v>219</v>
      </c>
      <c r="E89" s="53">
        <f>155-11</f>
        <v>144</v>
      </c>
      <c r="F89" s="53">
        <f>222-5</f>
        <v>217</v>
      </c>
      <c r="G89" s="53">
        <f>263-26</f>
        <v>237</v>
      </c>
      <c r="H89" s="53">
        <f>325-22</f>
        <v>303</v>
      </c>
    </row>
    <row r="90" spans="1:8" ht="12.75">
      <c r="A90" s="53" t="s">
        <v>1189</v>
      </c>
      <c r="B90" s="53">
        <v>8</v>
      </c>
      <c r="C90" s="53">
        <v>24</v>
      </c>
      <c r="D90" s="53">
        <v>16</v>
      </c>
      <c r="E90" s="54">
        <v>11</v>
      </c>
      <c r="F90" s="54">
        <v>5</v>
      </c>
      <c r="G90" s="54">
        <v>26</v>
      </c>
      <c r="H90" s="54">
        <v>22</v>
      </c>
    </row>
    <row r="91" spans="1:8" ht="12.75">
      <c r="A91" s="57" t="s">
        <v>1181</v>
      </c>
      <c r="B91" s="55">
        <v>1</v>
      </c>
      <c r="C91" s="55">
        <v>4</v>
      </c>
      <c r="D91" s="55">
        <v>3</v>
      </c>
      <c r="E91" s="59">
        <v>1</v>
      </c>
      <c r="F91" s="59">
        <v>2</v>
      </c>
      <c r="G91" s="59">
        <v>2</v>
      </c>
      <c r="H91" s="59">
        <v>6</v>
      </c>
    </row>
    <row r="92" spans="1:8" ht="12.75">
      <c r="A92" s="23" t="s">
        <v>1182</v>
      </c>
      <c r="B92" s="50">
        <v>2</v>
      </c>
      <c r="C92" s="50">
        <v>5</v>
      </c>
      <c r="D92" s="50">
        <v>4</v>
      </c>
      <c r="E92" s="56">
        <v>1</v>
      </c>
      <c r="F92" s="56">
        <v>3</v>
      </c>
      <c r="G92" s="56">
        <v>2</v>
      </c>
      <c r="H92" s="56">
        <v>7</v>
      </c>
    </row>
    <row r="93" spans="1:8" ht="12.75">
      <c r="A93" s="23" t="s">
        <v>1183</v>
      </c>
      <c r="B93" s="50">
        <v>13</v>
      </c>
      <c r="C93" s="50">
        <v>38</v>
      </c>
      <c r="D93" s="50">
        <v>25</v>
      </c>
      <c r="E93" s="56">
        <v>15</v>
      </c>
      <c r="F93" s="56">
        <v>9</v>
      </c>
      <c r="G93" s="56">
        <v>39</v>
      </c>
      <c r="H93" s="56">
        <v>37</v>
      </c>
    </row>
    <row r="94" spans="1:8" ht="12.75">
      <c r="A94" s="23" t="s">
        <v>1184</v>
      </c>
      <c r="B94" s="50">
        <v>16</v>
      </c>
      <c r="C94" s="50">
        <v>44</v>
      </c>
      <c r="D94" s="50">
        <v>29</v>
      </c>
      <c r="E94" s="56">
        <v>18</v>
      </c>
      <c r="F94" s="56">
        <v>8</v>
      </c>
      <c r="G94" s="56">
        <v>42</v>
      </c>
      <c r="H94" s="56">
        <v>46</v>
      </c>
    </row>
    <row r="95" spans="1:8" ht="12.75">
      <c r="A95" s="23" t="s">
        <v>1185</v>
      </c>
      <c r="B95" s="50">
        <v>12</v>
      </c>
      <c r="C95" s="50">
        <v>46</v>
      </c>
      <c r="D95" s="50">
        <v>29</v>
      </c>
      <c r="E95" s="56">
        <v>14</v>
      </c>
      <c r="F95" s="56">
        <v>9</v>
      </c>
      <c r="G95" s="56">
        <v>54</v>
      </c>
      <c r="H95" s="56">
        <v>48</v>
      </c>
    </row>
    <row r="96" spans="1:8" ht="12.75">
      <c r="A96" s="23" t="s">
        <v>1186</v>
      </c>
      <c r="B96" s="50">
        <v>8</v>
      </c>
      <c r="C96" s="50">
        <v>24</v>
      </c>
      <c r="D96" s="50">
        <v>19</v>
      </c>
      <c r="E96" s="56">
        <v>12</v>
      </c>
      <c r="F96" s="56">
        <v>5</v>
      </c>
      <c r="G96" s="56">
        <v>24</v>
      </c>
      <c r="H96" s="56">
        <v>25</v>
      </c>
    </row>
    <row r="97" spans="1:8" ht="12.75">
      <c r="A97" s="58" t="s">
        <v>1187</v>
      </c>
      <c r="B97" s="60">
        <v>3</v>
      </c>
      <c r="C97" s="60">
        <v>16</v>
      </c>
      <c r="D97" s="60">
        <v>11</v>
      </c>
      <c r="E97" s="61">
        <v>2</v>
      </c>
      <c r="F97" s="61">
        <v>4</v>
      </c>
      <c r="G97" s="61">
        <v>17</v>
      </c>
      <c r="H97" s="61">
        <v>16</v>
      </c>
    </row>
    <row r="98" spans="1:8" ht="12.75">
      <c r="A98" s="53" t="s">
        <v>1176</v>
      </c>
      <c r="B98" s="53">
        <v>132</v>
      </c>
      <c r="C98" s="53">
        <v>122</v>
      </c>
      <c r="D98" s="53">
        <v>127</v>
      </c>
      <c r="E98" s="54">
        <v>106</v>
      </c>
      <c r="F98" s="54">
        <v>164</v>
      </c>
      <c r="G98" s="54">
        <v>83</v>
      </c>
      <c r="H98" s="54">
        <v>149</v>
      </c>
    </row>
    <row r="99" spans="1:8" ht="12.75">
      <c r="A99" s="57" t="s">
        <v>1181</v>
      </c>
      <c r="B99" s="55">
        <v>122</v>
      </c>
      <c r="C99" s="55">
        <v>149</v>
      </c>
      <c r="D99" s="55">
        <v>139</v>
      </c>
      <c r="E99" s="55">
        <v>93</v>
      </c>
      <c r="F99" s="57">
        <v>154</v>
      </c>
      <c r="G99" s="57">
        <v>77</v>
      </c>
      <c r="H99" s="57">
        <v>179</v>
      </c>
    </row>
    <row r="100" spans="1:8" ht="12.75">
      <c r="A100" s="23" t="s">
        <v>1182</v>
      </c>
      <c r="B100" s="50">
        <v>156</v>
      </c>
      <c r="C100" s="50">
        <v>130</v>
      </c>
      <c r="D100" s="50">
        <v>143</v>
      </c>
      <c r="E100" s="50">
        <v>108</v>
      </c>
      <c r="F100" s="23">
        <v>184</v>
      </c>
      <c r="G100" s="23">
        <v>86</v>
      </c>
      <c r="H100" s="23">
        <v>152</v>
      </c>
    </row>
    <row r="101" spans="1:8" ht="12.75">
      <c r="A101" s="23" t="s">
        <v>1183</v>
      </c>
      <c r="B101" s="50">
        <v>129</v>
      </c>
      <c r="C101" s="50">
        <v>107</v>
      </c>
      <c r="D101" s="50">
        <v>119</v>
      </c>
      <c r="E101" s="50">
        <v>113</v>
      </c>
      <c r="F101" s="23">
        <v>166</v>
      </c>
      <c r="G101" s="23">
        <v>84</v>
      </c>
      <c r="H101" s="23">
        <v>140</v>
      </c>
    </row>
    <row r="102" spans="1:8" ht="12.75">
      <c r="A102" s="23" t="s">
        <v>1184</v>
      </c>
      <c r="B102" s="50">
        <v>115</v>
      </c>
      <c r="C102" s="50">
        <v>96</v>
      </c>
      <c r="D102" s="50">
        <v>106</v>
      </c>
      <c r="E102" s="50">
        <v>103</v>
      </c>
      <c r="F102" s="23">
        <v>144</v>
      </c>
      <c r="G102" s="23">
        <v>78</v>
      </c>
      <c r="H102" s="23">
        <v>118</v>
      </c>
    </row>
    <row r="103" spans="1:8" ht="12.75">
      <c r="A103" s="23" t="s">
        <v>1185</v>
      </c>
      <c r="B103" s="50">
        <v>129</v>
      </c>
      <c r="C103" s="50">
        <v>113</v>
      </c>
      <c r="D103" s="50">
        <v>121</v>
      </c>
      <c r="E103" s="50">
        <v>113</v>
      </c>
      <c r="F103" s="23">
        <v>153</v>
      </c>
      <c r="G103" s="23">
        <v>89</v>
      </c>
      <c r="H103" s="23">
        <v>125</v>
      </c>
    </row>
    <row r="104" spans="1:8" ht="12.75">
      <c r="A104" s="23" t="s">
        <v>1186</v>
      </c>
      <c r="B104" s="50">
        <v>125</v>
      </c>
      <c r="C104" s="50">
        <v>120</v>
      </c>
      <c r="D104" s="50">
        <v>122</v>
      </c>
      <c r="E104" s="50">
        <v>106</v>
      </c>
      <c r="F104" s="23">
        <v>139</v>
      </c>
      <c r="G104" s="23">
        <v>84</v>
      </c>
      <c r="H104" s="23">
        <v>148</v>
      </c>
    </row>
    <row r="105" spans="1:8" ht="12.75">
      <c r="A105" s="58" t="s">
        <v>1187</v>
      </c>
      <c r="B105" s="60">
        <v>115</v>
      </c>
      <c r="C105" s="60">
        <v>140</v>
      </c>
      <c r="D105" s="60">
        <v>128</v>
      </c>
      <c r="E105" s="60">
        <v>91</v>
      </c>
      <c r="F105" s="58">
        <v>138</v>
      </c>
      <c r="G105" s="58">
        <v>99</v>
      </c>
      <c r="H105" s="58">
        <v>159</v>
      </c>
    </row>
    <row r="106" spans="1:8" ht="12.75">
      <c r="A106" s="53" t="s">
        <v>1188</v>
      </c>
      <c r="B106" s="53">
        <f>288-132</f>
        <v>156</v>
      </c>
      <c r="C106" s="53">
        <f>250-122</f>
        <v>128</v>
      </c>
      <c r="D106" s="53">
        <f>268-127</f>
        <v>141</v>
      </c>
      <c r="E106" s="62">
        <f>222-106</f>
        <v>116</v>
      </c>
      <c r="F106" s="62">
        <f>369-164</f>
        <v>205</v>
      </c>
      <c r="G106" s="62">
        <f>179-83</f>
        <v>96</v>
      </c>
      <c r="H106" s="62">
        <f>299-149</f>
        <v>150</v>
      </c>
    </row>
    <row r="107" spans="1:8" ht="12.75">
      <c r="A107" s="53" t="s">
        <v>1130</v>
      </c>
      <c r="B107" s="53">
        <v>717</v>
      </c>
      <c r="C107" s="53">
        <v>732</v>
      </c>
      <c r="D107" s="53">
        <v>725</v>
      </c>
      <c r="E107" s="54">
        <v>682</v>
      </c>
      <c r="F107" s="54">
        <v>760</v>
      </c>
      <c r="G107" s="54">
        <v>696</v>
      </c>
      <c r="H107" s="54">
        <v>756</v>
      </c>
    </row>
    <row r="108" spans="1:8" ht="12.75">
      <c r="A108" s="57" t="s">
        <v>1181</v>
      </c>
      <c r="B108" s="59">
        <v>706</v>
      </c>
      <c r="C108" s="59">
        <v>743</v>
      </c>
      <c r="D108" s="59">
        <v>728</v>
      </c>
      <c r="E108" s="59">
        <v>669</v>
      </c>
      <c r="F108" s="59">
        <v>745</v>
      </c>
      <c r="G108" s="59">
        <v>681</v>
      </c>
      <c r="H108" s="59">
        <v>768</v>
      </c>
    </row>
    <row r="109" spans="1:8" ht="12.75">
      <c r="A109" s="23" t="s">
        <v>1182</v>
      </c>
      <c r="B109" s="56">
        <v>744</v>
      </c>
      <c r="C109" s="56">
        <v>742</v>
      </c>
      <c r="D109" s="56">
        <v>743</v>
      </c>
      <c r="E109" s="56">
        <v>688</v>
      </c>
      <c r="F109" s="56">
        <v>777</v>
      </c>
      <c r="G109" s="56">
        <v>705</v>
      </c>
      <c r="H109" s="56">
        <v>761</v>
      </c>
    </row>
    <row r="110" spans="1:8" ht="12.75">
      <c r="A110" s="23" t="s">
        <v>1183</v>
      </c>
      <c r="B110" s="56">
        <v>704</v>
      </c>
      <c r="C110" s="56">
        <v>717</v>
      </c>
      <c r="D110" s="56">
        <v>710</v>
      </c>
      <c r="E110" s="56">
        <v>683</v>
      </c>
      <c r="F110" s="56">
        <v>753</v>
      </c>
      <c r="G110" s="56">
        <v>699</v>
      </c>
      <c r="H110" s="56">
        <v>741</v>
      </c>
    </row>
    <row r="111" spans="1:8" ht="12.75">
      <c r="A111" s="23" t="s">
        <v>1184</v>
      </c>
      <c r="B111" s="56">
        <v>697</v>
      </c>
      <c r="C111" s="56">
        <v>714</v>
      </c>
      <c r="D111" s="56">
        <v>705</v>
      </c>
      <c r="E111" s="56">
        <v>678</v>
      </c>
      <c r="F111" s="56">
        <v>742</v>
      </c>
      <c r="G111" s="56">
        <v>693</v>
      </c>
      <c r="H111" s="56">
        <v>739</v>
      </c>
    </row>
    <row r="112" spans="1:8" ht="12.75">
      <c r="A112" s="23" t="s">
        <v>1185</v>
      </c>
      <c r="B112" s="56">
        <v>709</v>
      </c>
      <c r="C112" s="56">
        <v>721</v>
      </c>
      <c r="D112" s="56">
        <v>715</v>
      </c>
      <c r="E112" s="56">
        <v>687</v>
      </c>
      <c r="F112" s="56">
        <v>742</v>
      </c>
      <c r="G112" s="56">
        <v>699</v>
      </c>
      <c r="H112" s="56">
        <v>733</v>
      </c>
    </row>
    <row r="113" spans="1:8" ht="12.75">
      <c r="A113" s="23" t="s">
        <v>1186</v>
      </c>
      <c r="B113" s="56">
        <v>716</v>
      </c>
      <c r="C113" s="56">
        <v>728</v>
      </c>
      <c r="D113" s="56">
        <v>724</v>
      </c>
      <c r="E113" s="56">
        <v>678</v>
      </c>
      <c r="F113" s="56">
        <v>743</v>
      </c>
      <c r="G113" s="56">
        <v>695</v>
      </c>
      <c r="H113" s="56">
        <v>754</v>
      </c>
    </row>
    <row r="114" spans="1:8" ht="12.75">
      <c r="A114" s="23" t="s">
        <v>1187</v>
      </c>
      <c r="B114" s="56">
        <v>739</v>
      </c>
      <c r="C114" s="56">
        <v>767</v>
      </c>
      <c r="D114" s="56">
        <v>754</v>
      </c>
      <c r="E114" s="56">
        <v>699</v>
      </c>
      <c r="F114" s="56">
        <v>778</v>
      </c>
      <c r="G114" s="56">
        <v>688</v>
      </c>
      <c r="H114" s="56">
        <v>804</v>
      </c>
    </row>
    <row r="115" spans="1:8" ht="12.75">
      <c r="A115" s="75"/>
      <c r="B115" s="75"/>
      <c r="C115" s="75"/>
      <c r="D115" s="75"/>
      <c r="E115" s="75"/>
      <c r="F115" s="75"/>
      <c r="G115" s="75"/>
      <c r="H115" s="75"/>
    </row>
    <row r="117" ht="12.75">
      <c r="A117" s="4" t="s">
        <v>1288</v>
      </c>
    </row>
    <row r="118" ht="12.75">
      <c r="A118" s="4" t="s">
        <v>1289</v>
      </c>
    </row>
    <row r="119" ht="12.75">
      <c r="A119" s="4" t="s">
        <v>1291</v>
      </c>
    </row>
    <row r="120" ht="12.75">
      <c r="A120" s="4" t="s">
        <v>1292</v>
      </c>
    </row>
    <row r="121" ht="12.75">
      <c r="A121" s="4" t="s">
        <v>1293</v>
      </c>
    </row>
    <row r="122" ht="12.75">
      <c r="A122" s="4" t="s">
        <v>1294</v>
      </c>
    </row>
    <row r="123" ht="12.75">
      <c r="A123" s="4" t="s">
        <v>1290</v>
      </c>
    </row>
  </sheetData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52"/>
  <sheetViews>
    <sheetView workbookViewId="0" topLeftCell="A37">
      <selection activeCell="A46" sqref="A46:A47"/>
    </sheetView>
  </sheetViews>
  <sheetFormatPr defaultColWidth="9.140625" defaultRowHeight="12.75"/>
  <cols>
    <col min="1" max="1" width="46.140625" style="0" customWidth="1"/>
    <col min="2" max="2" width="12.57421875" style="0" bestFit="1" customWidth="1"/>
    <col min="4" max="4" width="9.8515625" style="0" customWidth="1"/>
    <col min="8" max="8" width="9.57421875" style="89" customWidth="1"/>
    <col min="9" max="9" width="10.7109375" style="0" customWidth="1"/>
    <col min="11" max="11" width="11.00390625" style="0" bestFit="1" customWidth="1"/>
  </cols>
  <sheetData>
    <row r="4" ht="15">
      <c r="A4" s="70" t="s">
        <v>1254</v>
      </c>
    </row>
    <row r="5" ht="15">
      <c r="A5" s="70" t="s">
        <v>1223</v>
      </c>
    </row>
    <row r="6" ht="15.75" thickBot="1">
      <c r="A6" s="70" t="s">
        <v>1224</v>
      </c>
    </row>
    <row r="7" spans="1:9" ht="13.5" customHeight="1" thickBot="1">
      <c r="A7" s="148"/>
      <c r="B7" s="148" t="s">
        <v>1255</v>
      </c>
      <c r="C7" s="148"/>
      <c r="D7" s="148"/>
      <c r="E7" s="148" t="s">
        <v>1256</v>
      </c>
      <c r="F7" s="148"/>
      <c r="G7" s="148"/>
      <c r="H7" s="149" t="s">
        <v>1261</v>
      </c>
      <c r="I7" s="146" t="s">
        <v>1260</v>
      </c>
    </row>
    <row r="8" spans="1:9" ht="13.5" thickBot="1">
      <c r="A8" s="148"/>
      <c r="B8" s="88" t="s">
        <v>1131</v>
      </c>
      <c r="C8" s="88" t="s">
        <v>15</v>
      </c>
      <c r="D8" s="88" t="s">
        <v>16</v>
      </c>
      <c r="E8" s="88" t="s">
        <v>1257</v>
      </c>
      <c r="F8" s="88" t="s">
        <v>15</v>
      </c>
      <c r="G8" s="88" t="s">
        <v>16</v>
      </c>
      <c r="H8" s="149"/>
      <c r="I8" s="147"/>
    </row>
    <row r="10" spans="1:9" ht="12.75">
      <c r="A10" s="85" t="s">
        <v>1131</v>
      </c>
      <c r="B10" s="86">
        <v>32000</v>
      </c>
      <c r="C10" s="86">
        <v>38000</v>
      </c>
      <c r="D10" s="86">
        <v>28000</v>
      </c>
      <c r="E10" s="86">
        <v>94359</v>
      </c>
      <c r="F10" s="86">
        <v>54477</v>
      </c>
      <c r="G10" s="94">
        <v>39887</v>
      </c>
      <c r="H10" s="93">
        <f>(C10-D10)/C10</f>
        <v>0.2631578947368421</v>
      </c>
      <c r="I10" s="129">
        <f>G10/E10*100</f>
        <v>42.27153742621266</v>
      </c>
    </row>
    <row r="11" spans="2:9" ht="12.75">
      <c r="B11" s="84"/>
      <c r="C11" s="84"/>
      <c r="D11" s="84"/>
      <c r="E11" s="84"/>
      <c r="F11" s="84"/>
      <c r="G11" s="84"/>
      <c r="I11" s="9"/>
    </row>
    <row r="12" spans="1:9" ht="12.75">
      <c r="A12" s="23" t="s">
        <v>1225</v>
      </c>
      <c r="B12" s="87">
        <v>19000</v>
      </c>
      <c r="C12" s="87">
        <v>20000</v>
      </c>
      <c r="D12" s="87">
        <v>18000</v>
      </c>
      <c r="E12" s="87">
        <v>8384</v>
      </c>
      <c r="F12" s="87">
        <v>4602</v>
      </c>
      <c r="G12" s="87">
        <v>3782</v>
      </c>
      <c r="H12" s="122">
        <f aca="true" t="shared" si="0" ref="H12:H17">(C12-D12)/C12</f>
        <v>0.1</v>
      </c>
      <c r="I12" s="126">
        <f aca="true" t="shared" si="1" ref="I12:I17">G12/E12*100</f>
        <v>45.10973282442748</v>
      </c>
    </row>
    <row r="13" spans="1:9" ht="12.75">
      <c r="A13" s="23" t="s">
        <v>1226</v>
      </c>
      <c r="B13" s="87">
        <v>30000</v>
      </c>
      <c r="C13" s="87">
        <v>34000</v>
      </c>
      <c r="D13" s="87">
        <v>27000</v>
      </c>
      <c r="E13" s="87">
        <v>23044</v>
      </c>
      <c r="F13" s="87">
        <v>13497</v>
      </c>
      <c r="G13" s="87">
        <v>9548</v>
      </c>
      <c r="H13" s="122">
        <f t="shared" si="0"/>
        <v>0.20588235294117646</v>
      </c>
      <c r="I13" s="126">
        <f t="shared" si="1"/>
        <v>41.43377885783718</v>
      </c>
    </row>
    <row r="14" spans="1:9" ht="12.75">
      <c r="A14" s="23" t="s">
        <v>1227</v>
      </c>
      <c r="B14" s="87">
        <v>35000</v>
      </c>
      <c r="C14" s="87">
        <v>40000</v>
      </c>
      <c r="D14" s="87">
        <v>29000</v>
      </c>
      <c r="E14" s="87">
        <v>28115</v>
      </c>
      <c r="F14" s="87">
        <v>16583</v>
      </c>
      <c r="G14" s="87">
        <v>11533</v>
      </c>
      <c r="H14" s="122">
        <f t="shared" si="0"/>
        <v>0.275</v>
      </c>
      <c r="I14" s="126">
        <f t="shared" si="1"/>
        <v>41.02080739818602</v>
      </c>
    </row>
    <row r="15" spans="1:9" ht="12.75">
      <c r="A15" s="23" t="s">
        <v>1228</v>
      </c>
      <c r="B15" s="87">
        <v>38000</v>
      </c>
      <c r="C15" s="87">
        <v>45000</v>
      </c>
      <c r="D15" s="87">
        <v>30000</v>
      </c>
      <c r="E15" s="87">
        <v>23307</v>
      </c>
      <c r="F15" s="87">
        <v>13045</v>
      </c>
      <c r="G15" s="87">
        <v>10263</v>
      </c>
      <c r="H15" s="122">
        <f t="shared" si="0"/>
        <v>0.3333333333333333</v>
      </c>
      <c r="I15" s="126">
        <f t="shared" si="1"/>
        <v>44.033981207362594</v>
      </c>
    </row>
    <row r="16" spans="1:9" ht="12.75">
      <c r="A16" s="23" t="s">
        <v>1229</v>
      </c>
      <c r="B16" s="87">
        <v>35000</v>
      </c>
      <c r="C16" s="87">
        <v>44000</v>
      </c>
      <c r="D16" s="87">
        <v>28000</v>
      </c>
      <c r="E16" s="87">
        <v>9870</v>
      </c>
      <c r="F16" s="87">
        <v>5693</v>
      </c>
      <c r="G16" s="87">
        <v>4178</v>
      </c>
      <c r="H16" s="122">
        <f t="shared" si="0"/>
        <v>0.36363636363636365</v>
      </c>
      <c r="I16" s="126">
        <f t="shared" si="1"/>
        <v>42.33029381965552</v>
      </c>
    </row>
    <row r="17" spans="1:9" ht="12.75">
      <c r="A17" s="23" t="s">
        <v>1230</v>
      </c>
      <c r="B17" s="87">
        <v>32000</v>
      </c>
      <c r="C17" s="87">
        <v>36000</v>
      </c>
      <c r="D17" s="87">
        <v>24000</v>
      </c>
      <c r="E17" s="87">
        <v>1639</v>
      </c>
      <c r="F17" s="87">
        <v>1057</v>
      </c>
      <c r="G17" s="87">
        <v>583</v>
      </c>
      <c r="H17" s="122">
        <f t="shared" si="0"/>
        <v>0.3333333333333333</v>
      </c>
      <c r="I17" s="126">
        <f t="shared" si="1"/>
        <v>35.57046979865772</v>
      </c>
    </row>
    <row r="18" spans="1:9" ht="12.75">
      <c r="A18" s="23"/>
      <c r="B18" s="87"/>
      <c r="C18" s="87"/>
      <c r="D18" s="87"/>
      <c r="E18" s="23"/>
      <c r="F18" s="23"/>
      <c r="G18" s="23"/>
      <c r="H18" s="122"/>
      <c r="I18" s="9"/>
    </row>
    <row r="19" spans="1:9" ht="12.75">
      <c r="A19" s="23" t="s">
        <v>1231</v>
      </c>
      <c r="B19" s="87">
        <v>34000</v>
      </c>
      <c r="C19" s="87">
        <v>39000</v>
      </c>
      <c r="D19" s="87">
        <v>28000</v>
      </c>
      <c r="E19" s="87">
        <v>77790</v>
      </c>
      <c r="F19" s="87">
        <v>46105</v>
      </c>
      <c r="G19" s="87">
        <v>31685</v>
      </c>
      <c r="H19" s="122">
        <f>(C19-D19)/C19</f>
        <v>0.28205128205128205</v>
      </c>
      <c r="I19" s="126">
        <f>G19/E19*100</f>
        <v>40.73145648540943</v>
      </c>
    </row>
    <row r="20" spans="1:9" ht="12.75">
      <c r="A20" s="23" t="s">
        <v>1232</v>
      </c>
      <c r="B20" s="87">
        <v>26000</v>
      </c>
      <c r="C20" s="87">
        <v>30000</v>
      </c>
      <c r="D20" s="87">
        <v>25000</v>
      </c>
      <c r="E20" s="87">
        <v>11899</v>
      </c>
      <c r="F20" s="87">
        <v>5636</v>
      </c>
      <c r="G20" s="87">
        <v>6264</v>
      </c>
      <c r="H20" s="122">
        <f>(C20-D20)/C20</f>
        <v>0.16666666666666666</v>
      </c>
      <c r="I20" s="126">
        <f>G20/E20*100</f>
        <v>52.643079250357175</v>
      </c>
    </row>
    <row r="21" spans="1:9" ht="12.75">
      <c r="A21" s="23"/>
      <c r="B21" s="87"/>
      <c r="C21" s="87"/>
      <c r="D21" s="87"/>
      <c r="E21" s="23"/>
      <c r="F21" s="23"/>
      <c r="G21" s="23"/>
      <c r="H21" s="122"/>
      <c r="I21" s="9"/>
    </row>
    <row r="22" spans="1:9" ht="12.75">
      <c r="A22" s="23" t="s">
        <v>1233</v>
      </c>
      <c r="B22" s="87">
        <v>46500</v>
      </c>
      <c r="C22" s="87">
        <v>58000</v>
      </c>
      <c r="D22" s="87">
        <v>38000</v>
      </c>
      <c r="E22" s="87">
        <v>31428</v>
      </c>
      <c r="F22" s="87">
        <v>16773</v>
      </c>
      <c r="G22" s="87">
        <v>14655</v>
      </c>
      <c r="H22" s="122">
        <f aca="true" t="shared" si="2" ref="H22:H42">(C22-D22)/C22</f>
        <v>0.3448275862068966</v>
      </c>
      <c r="I22" s="126">
        <f aca="true" t="shared" si="3" ref="I22:I42">G22/E22*100</f>
        <v>46.63039327987782</v>
      </c>
    </row>
    <row r="23" spans="1:9" ht="12.75">
      <c r="A23" s="123" t="s">
        <v>1234</v>
      </c>
      <c r="B23" s="124">
        <v>47500</v>
      </c>
      <c r="C23" s="124">
        <v>58000</v>
      </c>
      <c r="D23" s="124">
        <v>37000</v>
      </c>
      <c r="E23" s="124">
        <v>16793</v>
      </c>
      <c r="F23" s="124">
        <v>9267</v>
      </c>
      <c r="G23" s="124">
        <v>7526</v>
      </c>
      <c r="H23" s="125">
        <f t="shared" si="2"/>
        <v>0.3620689655172414</v>
      </c>
      <c r="I23" s="127">
        <f t="shared" si="3"/>
        <v>44.81629250282856</v>
      </c>
    </row>
    <row r="24" spans="1:9" ht="12.75">
      <c r="A24" s="123" t="s">
        <v>1235</v>
      </c>
      <c r="B24" s="124">
        <v>46000</v>
      </c>
      <c r="C24" s="124">
        <v>57741</v>
      </c>
      <c r="D24" s="124">
        <v>38800</v>
      </c>
      <c r="E24" s="124">
        <v>14635</v>
      </c>
      <c r="F24" s="124">
        <v>7506</v>
      </c>
      <c r="G24" s="124">
        <v>7129</v>
      </c>
      <c r="H24" s="125">
        <f t="shared" si="2"/>
        <v>0.32803380613428934</v>
      </c>
      <c r="I24" s="127">
        <f t="shared" si="3"/>
        <v>48.7119918004783</v>
      </c>
    </row>
    <row r="25" spans="1:9" ht="12.75">
      <c r="A25" s="23" t="s">
        <v>1236</v>
      </c>
      <c r="B25" s="87">
        <v>29500</v>
      </c>
      <c r="C25" s="87">
        <v>39000</v>
      </c>
      <c r="D25" s="87">
        <v>24960</v>
      </c>
      <c r="E25" s="87">
        <v>26597</v>
      </c>
      <c r="F25" s="87">
        <v>10482</v>
      </c>
      <c r="G25" s="87">
        <v>16113</v>
      </c>
      <c r="H25" s="122">
        <f t="shared" si="2"/>
        <v>0.36</v>
      </c>
      <c r="I25" s="126">
        <f t="shared" si="3"/>
        <v>60.582020528631055</v>
      </c>
    </row>
    <row r="26" spans="1:9" ht="12.75">
      <c r="A26" s="123" t="s">
        <v>1237</v>
      </c>
      <c r="B26" s="124">
        <v>35000</v>
      </c>
      <c r="C26" s="124">
        <v>44000</v>
      </c>
      <c r="D26" s="124">
        <v>29161</v>
      </c>
      <c r="E26" s="124">
        <v>3631</v>
      </c>
      <c r="F26" s="124">
        <v>1789</v>
      </c>
      <c r="G26" s="124">
        <v>1841</v>
      </c>
      <c r="H26" s="125">
        <f t="shared" si="2"/>
        <v>0.33725</v>
      </c>
      <c r="I26" s="128">
        <f t="shared" si="3"/>
        <v>50.7022858716607</v>
      </c>
    </row>
    <row r="27" spans="1:9" ht="12.75">
      <c r="A27" s="123" t="s">
        <v>1238</v>
      </c>
      <c r="B27" s="124">
        <v>33000</v>
      </c>
      <c r="C27" s="124">
        <v>40000</v>
      </c>
      <c r="D27" s="124">
        <v>23000</v>
      </c>
      <c r="E27" s="124">
        <v>9955</v>
      </c>
      <c r="F27" s="124">
        <v>5729</v>
      </c>
      <c r="G27" s="124">
        <v>4225</v>
      </c>
      <c r="H27" s="125">
        <f t="shared" si="2"/>
        <v>0.425</v>
      </c>
      <c r="I27" s="128">
        <f t="shared" si="3"/>
        <v>42.44098442993471</v>
      </c>
    </row>
    <row r="28" spans="1:9" ht="12.75">
      <c r="A28" s="123" t="s">
        <v>1239</v>
      </c>
      <c r="B28" s="124">
        <v>25142</v>
      </c>
      <c r="C28" s="124">
        <v>32800</v>
      </c>
      <c r="D28" s="124">
        <v>24000</v>
      </c>
      <c r="E28" s="124">
        <v>13011</v>
      </c>
      <c r="F28" s="124">
        <v>2964</v>
      </c>
      <c r="G28" s="124">
        <v>10047</v>
      </c>
      <c r="H28" s="125">
        <f t="shared" si="2"/>
        <v>0.2682926829268293</v>
      </c>
      <c r="I28" s="127">
        <f t="shared" si="3"/>
        <v>77.21927599723311</v>
      </c>
    </row>
    <row r="29" spans="1:9" ht="12.75">
      <c r="A29" s="23" t="s">
        <v>1240</v>
      </c>
      <c r="B29" s="87">
        <v>20000</v>
      </c>
      <c r="C29" s="87">
        <v>25000</v>
      </c>
      <c r="D29" s="87">
        <v>16000</v>
      </c>
      <c r="E29" s="87">
        <v>9902</v>
      </c>
      <c r="F29" s="87">
        <v>4857</v>
      </c>
      <c r="G29" s="87">
        <v>5046</v>
      </c>
      <c r="H29" s="122">
        <f t="shared" si="2"/>
        <v>0.36</v>
      </c>
      <c r="I29" s="126">
        <f t="shared" si="3"/>
        <v>50.959402140981624</v>
      </c>
    </row>
    <row r="30" spans="1:9" ht="12.75">
      <c r="A30" s="123" t="s">
        <v>1241</v>
      </c>
      <c r="B30" s="124">
        <v>12000</v>
      </c>
      <c r="C30" s="124">
        <v>24000</v>
      </c>
      <c r="D30" s="124">
        <v>11960</v>
      </c>
      <c r="E30" s="124">
        <v>285</v>
      </c>
      <c r="F30" s="124">
        <v>18</v>
      </c>
      <c r="G30" s="124">
        <v>267</v>
      </c>
      <c r="H30" s="125">
        <f t="shared" si="2"/>
        <v>0.5016666666666667</v>
      </c>
      <c r="I30" s="127">
        <f t="shared" si="3"/>
        <v>93.6842105263158</v>
      </c>
    </row>
    <row r="31" spans="1:9" ht="12.75">
      <c r="A31" s="123" t="s">
        <v>1242</v>
      </c>
      <c r="B31" s="124">
        <v>35000</v>
      </c>
      <c r="C31" s="124">
        <v>37000</v>
      </c>
      <c r="D31" s="124">
        <v>26052</v>
      </c>
      <c r="E31" s="124">
        <v>2008</v>
      </c>
      <c r="F31" s="124">
        <v>1695</v>
      </c>
      <c r="G31" s="124">
        <v>314</v>
      </c>
      <c r="H31" s="125">
        <f t="shared" si="2"/>
        <v>0.2958918918918919</v>
      </c>
      <c r="I31" s="127">
        <f t="shared" si="3"/>
        <v>15.637450199203187</v>
      </c>
    </row>
    <row r="32" spans="1:9" ht="12.75">
      <c r="A32" s="123" t="s">
        <v>1243</v>
      </c>
      <c r="B32" s="124">
        <v>18000</v>
      </c>
      <c r="C32" s="124">
        <v>20560</v>
      </c>
      <c r="D32" s="124">
        <v>16000</v>
      </c>
      <c r="E32" s="124">
        <v>7609</v>
      </c>
      <c r="F32" s="124">
        <v>3144</v>
      </c>
      <c r="G32" s="124">
        <v>4465</v>
      </c>
      <c r="H32" s="125">
        <f t="shared" si="2"/>
        <v>0.22178988326848248</v>
      </c>
      <c r="I32" s="127">
        <f t="shared" si="3"/>
        <v>58.680509922460246</v>
      </c>
    </row>
    <row r="33" spans="1:9" ht="12.75">
      <c r="A33" s="23" t="s">
        <v>1244</v>
      </c>
      <c r="B33" s="87">
        <v>34000</v>
      </c>
      <c r="C33" s="87">
        <v>35000</v>
      </c>
      <c r="D33" s="87">
        <v>25000</v>
      </c>
      <c r="E33" s="87">
        <v>11249</v>
      </c>
      <c r="F33" s="87">
        <v>10369</v>
      </c>
      <c r="G33" s="87">
        <v>880</v>
      </c>
      <c r="H33" s="122">
        <f t="shared" si="2"/>
        <v>0.2857142857142857</v>
      </c>
      <c r="I33" s="126">
        <f t="shared" si="3"/>
        <v>7.822917592674905</v>
      </c>
    </row>
    <row r="34" spans="1:9" ht="12.75">
      <c r="A34" s="123" t="s">
        <v>1245</v>
      </c>
      <c r="B34" s="124">
        <v>35000</v>
      </c>
      <c r="C34" s="124">
        <v>35439</v>
      </c>
      <c r="D34" s="124">
        <v>32000</v>
      </c>
      <c r="E34" s="124">
        <v>4036</v>
      </c>
      <c r="F34" s="124">
        <v>3879</v>
      </c>
      <c r="G34" s="124">
        <v>157</v>
      </c>
      <c r="H34" s="125">
        <f t="shared" si="2"/>
        <v>0.09703998419819973</v>
      </c>
      <c r="I34" s="127">
        <f t="shared" si="3"/>
        <v>3.8899900891972248</v>
      </c>
    </row>
    <row r="35" spans="1:9" ht="12.75">
      <c r="A35" s="123" t="s">
        <v>1246</v>
      </c>
      <c r="B35" s="124">
        <v>33500</v>
      </c>
      <c r="C35" s="124">
        <v>34000</v>
      </c>
      <c r="D35" s="124">
        <v>29000</v>
      </c>
      <c r="E35" s="124">
        <v>4047</v>
      </c>
      <c r="F35" s="124">
        <v>3975</v>
      </c>
      <c r="G35" s="124">
        <v>72</v>
      </c>
      <c r="H35" s="125">
        <f t="shared" si="2"/>
        <v>0.14705882352941177</v>
      </c>
      <c r="I35" s="127">
        <f t="shared" si="3"/>
        <v>1.7790956263899185</v>
      </c>
    </row>
    <row r="36" spans="1:9" ht="12.75">
      <c r="A36" s="123" t="s">
        <v>1247</v>
      </c>
      <c r="B36" s="124">
        <v>32000</v>
      </c>
      <c r="C36" s="124">
        <v>35000</v>
      </c>
      <c r="D36" s="124">
        <v>22000</v>
      </c>
      <c r="E36" s="124">
        <v>3166</v>
      </c>
      <c r="F36" s="124">
        <v>2515</v>
      </c>
      <c r="G36" s="124">
        <v>651</v>
      </c>
      <c r="H36" s="125">
        <f t="shared" si="2"/>
        <v>0.37142857142857144</v>
      </c>
      <c r="I36" s="127">
        <f t="shared" si="3"/>
        <v>20.562223626026533</v>
      </c>
    </row>
    <row r="37" spans="1:9" ht="12.75">
      <c r="A37" s="23" t="s">
        <v>1248</v>
      </c>
      <c r="B37" s="87">
        <v>25000</v>
      </c>
      <c r="C37" s="87">
        <v>28000</v>
      </c>
      <c r="D37" s="87">
        <v>18200</v>
      </c>
      <c r="E37" s="87">
        <v>13210</v>
      </c>
      <c r="F37" s="87">
        <v>10262</v>
      </c>
      <c r="G37" s="87">
        <v>2948</v>
      </c>
      <c r="H37" s="122">
        <f t="shared" si="2"/>
        <v>0.35</v>
      </c>
      <c r="I37" s="126">
        <f t="shared" si="3"/>
        <v>22.31642694928085</v>
      </c>
    </row>
    <row r="38" spans="1:9" ht="12.75">
      <c r="A38" s="123" t="s">
        <v>1249</v>
      </c>
      <c r="B38" s="124">
        <v>25000</v>
      </c>
      <c r="C38" s="124">
        <v>29000</v>
      </c>
      <c r="D38" s="124">
        <v>18200</v>
      </c>
      <c r="E38" s="124">
        <v>5772</v>
      </c>
      <c r="F38" s="124">
        <v>3763</v>
      </c>
      <c r="G38" s="124">
        <v>2009</v>
      </c>
      <c r="H38" s="125">
        <f t="shared" si="2"/>
        <v>0.3724137931034483</v>
      </c>
      <c r="I38" s="127">
        <f t="shared" si="3"/>
        <v>34.80595980595981</v>
      </c>
    </row>
    <row r="39" spans="1:9" ht="12.75">
      <c r="A39" s="123" t="s">
        <v>1250</v>
      </c>
      <c r="B39" s="124">
        <v>30000</v>
      </c>
      <c r="C39" s="124">
        <v>30000</v>
      </c>
      <c r="D39" s="124">
        <v>20000</v>
      </c>
      <c r="E39" s="124">
        <v>4160</v>
      </c>
      <c r="F39" s="124">
        <v>3853</v>
      </c>
      <c r="G39" s="124">
        <v>307</v>
      </c>
      <c r="H39" s="125">
        <f t="shared" si="2"/>
        <v>0.3333333333333333</v>
      </c>
      <c r="I39" s="127">
        <f t="shared" si="3"/>
        <v>7.3798076923076925</v>
      </c>
    </row>
    <row r="40" spans="1:9" ht="12.75">
      <c r="A40" s="123" t="s">
        <v>1251</v>
      </c>
      <c r="B40" s="124">
        <v>20800</v>
      </c>
      <c r="C40" s="124">
        <v>21900</v>
      </c>
      <c r="D40" s="124">
        <v>18000</v>
      </c>
      <c r="E40" s="124">
        <v>3278</v>
      </c>
      <c r="F40" s="124">
        <v>2646</v>
      </c>
      <c r="G40" s="124">
        <v>632</v>
      </c>
      <c r="H40" s="125">
        <f t="shared" si="2"/>
        <v>0.1780821917808219</v>
      </c>
      <c r="I40" s="127">
        <f t="shared" si="3"/>
        <v>19.280048810250154</v>
      </c>
    </row>
    <row r="41" spans="1:9" ht="12.75">
      <c r="A41" s="23" t="s">
        <v>1252</v>
      </c>
      <c r="B41" s="87">
        <v>19500</v>
      </c>
      <c r="C41" s="87">
        <v>19916</v>
      </c>
      <c r="D41" s="87">
        <v>15000</v>
      </c>
      <c r="E41" s="87">
        <v>1329</v>
      </c>
      <c r="F41" s="87">
        <v>1146</v>
      </c>
      <c r="G41" s="87">
        <v>182</v>
      </c>
      <c r="H41" s="122">
        <f t="shared" si="2"/>
        <v>0.24683671419963849</v>
      </c>
      <c r="I41" s="126">
        <f t="shared" si="3"/>
        <v>13.694507148231752</v>
      </c>
    </row>
    <row r="42" spans="1:9" ht="12.75">
      <c r="A42" s="23" t="s">
        <v>1253</v>
      </c>
      <c r="B42" s="87">
        <v>30271</v>
      </c>
      <c r="C42" s="87">
        <v>31684</v>
      </c>
      <c r="D42" s="87">
        <v>26000</v>
      </c>
      <c r="E42" s="87">
        <v>648</v>
      </c>
      <c r="F42" s="87">
        <v>587</v>
      </c>
      <c r="G42" s="87">
        <v>61</v>
      </c>
      <c r="H42" s="122">
        <f t="shared" si="2"/>
        <v>0.17939654084080292</v>
      </c>
      <c r="I42" s="126">
        <f t="shared" si="3"/>
        <v>9.41358024691358</v>
      </c>
    </row>
    <row r="43" spans="1:9" ht="13.5" thickBot="1">
      <c r="A43" s="92"/>
      <c r="B43" s="92"/>
      <c r="C43" s="92"/>
      <c r="D43" s="92"/>
      <c r="E43" s="92"/>
      <c r="F43" s="92"/>
      <c r="G43" s="92"/>
      <c r="H43" s="91"/>
      <c r="I43" s="92"/>
    </row>
    <row r="46" ht="12.75">
      <c r="A46" s="138" t="s">
        <v>1295</v>
      </c>
    </row>
    <row r="47" spans="1:2" ht="26.25">
      <c r="A47" s="138" t="s">
        <v>1296</v>
      </c>
      <c r="B47" s="89"/>
    </row>
    <row r="48" spans="1:2" ht="12.75">
      <c r="A48" s="90"/>
      <c r="B48" s="89"/>
    </row>
    <row r="49" spans="1:2" ht="12.75">
      <c r="A49" s="90"/>
      <c r="B49" s="89"/>
    </row>
    <row r="50" spans="1:2" ht="12.75">
      <c r="A50" s="90"/>
      <c r="B50" s="89"/>
    </row>
    <row r="51" ht="12.75">
      <c r="A51" s="90"/>
    </row>
    <row r="52" ht="12.75">
      <c r="A52" s="90"/>
    </row>
  </sheetData>
  <mergeCells count="5">
    <mergeCell ref="I7:I8"/>
    <mergeCell ref="A7:A8"/>
    <mergeCell ref="B7:D7"/>
    <mergeCell ref="E7:G7"/>
    <mergeCell ref="H7:H8"/>
  </mergeCells>
  <printOptions/>
  <pageMargins left="0.75" right="0.75" top="0.7" bottom="0.66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6">
      <selection activeCell="E34" sqref="E34"/>
    </sheetView>
  </sheetViews>
  <sheetFormatPr defaultColWidth="9.140625" defaultRowHeight="12.75"/>
  <cols>
    <col min="1" max="1" width="39.7109375" style="0" customWidth="1"/>
    <col min="7" max="7" width="11.57421875" style="0" customWidth="1"/>
    <col min="8" max="8" width="11.28125" style="0" customWidth="1"/>
  </cols>
  <sheetData>
    <row r="1" ht="15">
      <c r="A1" s="70" t="s">
        <v>1277</v>
      </c>
    </row>
    <row r="2" ht="15">
      <c r="A2" s="70" t="s">
        <v>1278</v>
      </c>
    </row>
    <row r="3" ht="15.75" thickBot="1">
      <c r="A3" s="70"/>
    </row>
    <row r="4" spans="2:8" ht="13.5" thickBot="1">
      <c r="B4" s="148" t="s">
        <v>1275</v>
      </c>
      <c r="C4" s="148"/>
      <c r="D4" s="148" t="s">
        <v>1276</v>
      </c>
      <c r="E4" s="148"/>
      <c r="F4" s="4"/>
      <c r="G4" s="148" t="s">
        <v>1279</v>
      </c>
      <c r="H4" s="148"/>
    </row>
    <row r="5" spans="2:8" ht="13.5" thickBot="1">
      <c r="B5" s="88" t="s">
        <v>15</v>
      </c>
      <c r="C5" s="88" t="s">
        <v>16</v>
      </c>
      <c r="D5" s="88" t="s">
        <v>15</v>
      </c>
      <c r="E5" s="88" t="s">
        <v>16</v>
      </c>
      <c r="F5" s="4"/>
      <c r="G5" s="88" t="s">
        <v>1280</v>
      </c>
      <c r="H5" s="88" t="s">
        <v>1281</v>
      </c>
    </row>
    <row r="6" spans="2:5" ht="12.75">
      <c r="B6" s="130"/>
      <c r="C6" s="130"/>
      <c r="D6" s="130"/>
      <c r="E6" s="130"/>
    </row>
    <row r="7" spans="1:8" ht="12.75">
      <c r="A7" s="97" t="s">
        <v>1262</v>
      </c>
      <c r="B7" s="122">
        <v>71.16</v>
      </c>
      <c r="C7" s="122">
        <v>54.51</v>
      </c>
      <c r="D7" s="122">
        <v>104.8</v>
      </c>
      <c r="E7" s="122">
        <v>79.59</v>
      </c>
      <c r="G7" s="132">
        <f>(B7-C7)/B7</f>
        <v>0.2339797639123103</v>
      </c>
      <c r="H7" s="132">
        <f>(D7-E7)/D7</f>
        <v>0.24055343511450378</v>
      </c>
    </row>
    <row r="8" spans="1:8" ht="12.75">
      <c r="A8" s="97" t="s">
        <v>1263</v>
      </c>
      <c r="B8" s="122">
        <v>246.93</v>
      </c>
      <c r="C8" s="122">
        <v>82.75</v>
      </c>
      <c r="D8" s="122">
        <v>359.41</v>
      </c>
      <c r="E8" s="122">
        <v>186.3</v>
      </c>
      <c r="G8" s="132">
        <f aca="true" t="shared" si="0" ref="G8:G19">(B8-C8)/B8</f>
        <v>0.6648847851617867</v>
      </c>
      <c r="H8" s="132">
        <f aca="true" t="shared" si="1" ref="H8:H19">(D8-E8)/D8</f>
        <v>0.48165048273559447</v>
      </c>
    </row>
    <row r="9" spans="1:8" ht="12.75">
      <c r="A9" s="97" t="s">
        <v>1271</v>
      </c>
      <c r="B9" s="122">
        <v>90.6</v>
      </c>
      <c r="C9" s="122">
        <v>38.24</v>
      </c>
      <c r="D9" s="122">
        <v>113.22</v>
      </c>
      <c r="E9" s="122">
        <v>65.58</v>
      </c>
      <c r="G9" s="132">
        <f t="shared" si="0"/>
        <v>0.577924944812362</v>
      </c>
      <c r="H9" s="132">
        <f t="shared" si="1"/>
        <v>0.42077371489136195</v>
      </c>
    </row>
    <row r="10" spans="1:8" ht="12.75">
      <c r="A10" s="97" t="s">
        <v>1264</v>
      </c>
      <c r="B10" s="122">
        <v>146.72</v>
      </c>
      <c r="C10" s="122">
        <v>57.95</v>
      </c>
      <c r="D10" s="122">
        <v>189.41</v>
      </c>
      <c r="E10" s="122">
        <v>102.16</v>
      </c>
      <c r="G10" s="132">
        <f t="shared" si="0"/>
        <v>0.6050299890948746</v>
      </c>
      <c r="H10" s="132">
        <f t="shared" si="1"/>
        <v>0.4606409376484874</v>
      </c>
    </row>
    <row r="11" spans="1:8" ht="12.75">
      <c r="A11" s="97" t="s">
        <v>1272</v>
      </c>
      <c r="B11" s="122">
        <v>246.32</v>
      </c>
      <c r="C11" s="122">
        <v>253.95</v>
      </c>
      <c r="D11" s="122">
        <v>340.51</v>
      </c>
      <c r="E11" s="122">
        <v>233.34</v>
      </c>
      <c r="G11" s="132">
        <f t="shared" si="0"/>
        <v>-0.030975966222799592</v>
      </c>
      <c r="H11" s="132">
        <f t="shared" si="1"/>
        <v>0.31473378168042054</v>
      </c>
    </row>
    <row r="12" spans="1:8" ht="12.75">
      <c r="A12" s="97" t="s">
        <v>1265</v>
      </c>
      <c r="B12" s="122">
        <v>106.79</v>
      </c>
      <c r="C12" s="122">
        <v>90.8</v>
      </c>
      <c r="D12" s="122">
        <v>171.47</v>
      </c>
      <c r="E12" s="122">
        <v>191.75</v>
      </c>
      <c r="G12" s="132">
        <f t="shared" si="0"/>
        <v>0.14973312107875278</v>
      </c>
      <c r="H12" s="132">
        <f t="shared" si="1"/>
        <v>-0.11827141774071268</v>
      </c>
    </row>
    <row r="13" spans="1:8" ht="12.75">
      <c r="A13" s="97" t="s">
        <v>1266</v>
      </c>
      <c r="B13" s="122">
        <v>75.34</v>
      </c>
      <c r="C13" s="122">
        <v>51.15</v>
      </c>
      <c r="D13" s="122">
        <v>103.47</v>
      </c>
      <c r="E13" s="122">
        <v>104.53</v>
      </c>
      <c r="G13" s="132">
        <f t="shared" si="0"/>
        <v>0.3210777807273693</v>
      </c>
      <c r="H13" s="132">
        <f t="shared" si="1"/>
        <v>-0.010244515318449814</v>
      </c>
    </row>
    <row r="14" spans="1:8" ht="12.75">
      <c r="A14" s="97" t="s">
        <v>1267</v>
      </c>
      <c r="B14" s="122">
        <v>126.96</v>
      </c>
      <c r="C14" s="122">
        <v>135.75</v>
      </c>
      <c r="D14" s="122">
        <v>207.57</v>
      </c>
      <c r="E14" s="122">
        <v>278.41</v>
      </c>
      <c r="G14" s="132">
        <f t="shared" si="0"/>
        <v>-0.06923440453686205</v>
      </c>
      <c r="H14" s="132">
        <f t="shared" si="1"/>
        <v>-0.3412824589295179</v>
      </c>
    </row>
    <row r="15" spans="1:8" ht="12.75">
      <c r="A15" s="97" t="s">
        <v>1274</v>
      </c>
      <c r="B15" s="122">
        <v>200.71</v>
      </c>
      <c r="C15" s="122">
        <v>143.72</v>
      </c>
      <c r="D15" s="122">
        <v>360.15</v>
      </c>
      <c r="E15" s="122">
        <v>304.07</v>
      </c>
      <c r="G15" s="132">
        <f t="shared" si="0"/>
        <v>0.2839420058791291</v>
      </c>
      <c r="H15" s="132">
        <f t="shared" si="1"/>
        <v>0.15571289740385946</v>
      </c>
    </row>
    <row r="16" spans="1:8" ht="12.75">
      <c r="A16" s="97" t="s">
        <v>1273</v>
      </c>
      <c r="B16" s="122">
        <v>203.66</v>
      </c>
      <c r="C16" s="122">
        <v>113.66</v>
      </c>
      <c r="D16" s="122">
        <v>265.72</v>
      </c>
      <c r="E16" s="122">
        <v>205.35</v>
      </c>
      <c r="G16" s="132">
        <f t="shared" si="0"/>
        <v>0.44191299224197195</v>
      </c>
      <c r="H16" s="132">
        <f t="shared" si="1"/>
        <v>0.22719403883787456</v>
      </c>
    </row>
    <row r="17" spans="1:8" ht="12.75">
      <c r="A17" s="97" t="s">
        <v>1268</v>
      </c>
      <c r="B17" s="122">
        <v>67.8</v>
      </c>
      <c r="C17" s="122">
        <v>31.27</v>
      </c>
      <c r="D17" s="122">
        <v>86.94</v>
      </c>
      <c r="E17" s="122">
        <v>41.26</v>
      </c>
      <c r="G17" s="132">
        <f t="shared" si="0"/>
        <v>0.5387905604719765</v>
      </c>
      <c r="H17" s="132">
        <f t="shared" si="1"/>
        <v>0.5254198297676559</v>
      </c>
    </row>
    <row r="18" spans="1:8" ht="12.75">
      <c r="A18" s="97" t="s">
        <v>1269</v>
      </c>
      <c r="B18" s="122">
        <v>250</v>
      </c>
      <c r="C18" s="131" t="s">
        <v>1282</v>
      </c>
      <c r="D18" s="122">
        <v>134</v>
      </c>
      <c r="E18" s="122">
        <v>66.71</v>
      </c>
      <c r="G18" s="133" t="s">
        <v>1283</v>
      </c>
      <c r="H18" s="132">
        <f t="shared" si="1"/>
        <v>0.5021641791044776</v>
      </c>
    </row>
    <row r="19" spans="1:8" ht="12.75">
      <c r="A19" s="97" t="s">
        <v>1270</v>
      </c>
      <c r="B19" s="122">
        <v>144.93</v>
      </c>
      <c r="C19" s="122">
        <v>85.53</v>
      </c>
      <c r="D19" s="122">
        <v>203.28</v>
      </c>
      <c r="E19" s="122">
        <v>153.19</v>
      </c>
      <c r="G19" s="132">
        <f t="shared" si="0"/>
        <v>0.40985303249844757</v>
      </c>
      <c r="H19" s="132">
        <f t="shared" si="1"/>
        <v>0.24640889413616687</v>
      </c>
    </row>
    <row r="22" ht="12.75">
      <c r="A22" s="138" t="s">
        <v>1297</v>
      </c>
    </row>
    <row r="23" ht="26.25">
      <c r="A23" s="138" t="s">
        <v>1298</v>
      </c>
    </row>
  </sheetData>
  <mergeCells count="3">
    <mergeCell ref="B4:C4"/>
    <mergeCell ref="D4:E4"/>
    <mergeCell ref="G4:H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CMS.Installer</cp:lastModifiedBy>
  <cp:lastPrinted>2007-08-06T11:14:16Z</cp:lastPrinted>
  <dcterms:created xsi:type="dcterms:W3CDTF">2007-07-04T09:37:29Z</dcterms:created>
  <dcterms:modified xsi:type="dcterms:W3CDTF">2007-08-16T14:03:57Z</dcterms:modified>
  <cp:category/>
  <cp:version/>
  <cp:contentType/>
  <cp:contentStatus/>
</cp:coreProperties>
</file>