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15480" windowHeight="4500" activeTab="0"/>
  </bookViews>
  <sheets>
    <sheet name="Sheet1"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_xlnm.Print_Area" localSheetId="0">'Sheet1'!$A$1:$R$159</definedName>
    <definedName name="RegData">'[2]W1_1990Data'!$K$7:$L$7</definedName>
    <definedName name="Z_ExcelSQL_A181" localSheetId="0">'Sheet1'!$A$126:$A$151</definedName>
    <definedName name="Z_ExcelSQL_B10" localSheetId="0">'Sheet1'!$B$32:$B$115</definedName>
  </definedNames>
  <calcPr fullCalcOnLoad="1"/>
</workbook>
</file>

<file path=xl/sharedStrings.xml><?xml version="1.0" encoding="utf-8"?>
<sst xmlns="http://schemas.openxmlformats.org/spreadsheetml/2006/main" count="464" uniqueCount="131">
  <si>
    <t>Algeria</t>
  </si>
  <si>
    <t>Andorra</t>
  </si>
  <si>
    <t>Armenia</t>
  </si>
  <si>
    <t>Austria</t>
  </si>
  <si>
    <t>Azerbaijan</t>
  </si>
  <si>
    <t>Bahrain</t>
  </si>
  <si>
    <t>Bangladesh</t>
  </si>
  <si>
    <t>Belgium</t>
  </si>
  <si>
    <t>China</t>
  </si>
  <si>
    <t>China, Hong Kong SAR</t>
  </si>
  <si>
    <t>China, Macao SAR</t>
  </si>
  <si>
    <t>Croatia</t>
  </si>
  <si>
    <t>Czech Republic</t>
  </si>
  <si>
    <t>Denmark</t>
  </si>
  <si>
    <t>Dominica</t>
  </si>
  <si>
    <t>Finland</t>
  </si>
  <si>
    <t>France</t>
  </si>
  <si>
    <t>Germany</t>
  </si>
  <si>
    <t>Greece</t>
  </si>
  <si>
    <t>Guadeloupe</t>
  </si>
  <si>
    <t>Guatemala</t>
  </si>
  <si>
    <t>Hungary</t>
  </si>
  <si>
    <t>Iceland</t>
  </si>
  <si>
    <t>India</t>
  </si>
  <si>
    <t>Ireland</t>
  </si>
  <si>
    <t>Israel</t>
  </si>
  <si>
    <t>Italy</t>
  </si>
  <si>
    <t>Japan</t>
  </si>
  <si>
    <t>Jordan</t>
  </si>
  <si>
    <t>Korea, Republic of</t>
  </si>
  <si>
    <t>Kyrgyzstan</t>
  </si>
  <si>
    <t>Luxembourg</t>
  </si>
  <si>
    <t>Madagascar</t>
  </si>
  <si>
    <t>Malaysia</t>
  </si>
  <si>
    <t>Martinique</t>
  </si>
  <si>
    <t>Mauritius</t>
  </si>
  <si>
    <t>Monaco</t>
  </si>
  <si>
    <t>Netherlands</t>
  </si>
  <si>
    <t>Niger</t>
  </si>
  <si>
    <t>Norway</t>
  </si>
  <si>
    <t>Panama</t>
  </si>
  <si>
    <t>Philippines</t>
  </si>
  <si>
    <t>Poland</t>
  </si>
  <si>
    <t>Portugal</t>
  </si>
  <si>
    <t>Republic of Moldova</t>
  </si>
  <si>
    <t>Réunion</t>
  </si>
  <si>
    <t>Russian Federation</t>
  </si>
  <si>
    <t>Singapore</t>
  </si>
  <si>
    <t>Slovakia</t>
  </si>
  <si>
    <t>Spain</t>
  </si>
  <si>
    <t>Sweden</t>
  </si>
  <si>
    <t>Switzerland</t>
  </si>
  <si>
    <t>Syrian Arab Republic</t>
  </si>
  <si>
    <t>Thailand</t>
  </si>
  <si>
    <t>Togo</t>
  </si>
  <si>
    <t>Trinidad and Tobago</t>
  </si>
  <si>
    <t>Turkey</t>
  </si>
  <si>
    <t>Ukraine</t>
  </si>
  <si>
    <t>United Kingdom</t>
  </si>
  <si>
    <t>United States</t>
  </si>
  <si>
    <t>Yemen</t>
  </si>
  <si>
    <t>Zambia</t>
  </si>
  <si>
    <t>Zimbabwe</t>
  </si>
  <si>
    <t>Sources:</t>
  </si>
  <si>
    <t>Footnotes:</t>
  </si>
  <si>
    <t>Starting with the exports in 2003, the data come from the regular weighing and there have been modifications of management and of the weighing methods.</t>
  </si>
  <si>
    <t>Includes waste from new mining operations.</t>
  </si>
  <si>
    <t>Data refer to primary waste.</t>
  </si>
  <si>
    <t>Data refer to Dhaka city only. Data are from Dhaka City Corporation.</t>
  </si>
  <si>
    <t>Pathological solid waste from hospitals, clinics and ash from incineration.</t>
  </si>
  <si>
    <t>Break in time series in 1995; 1995: excludes red mud.</t>
  </si>
  <si>
    <t xml:space="preserve">2003: new type of waste are defined as hazardous in legislation. </t>
  </si>
  <si>
    <t xml:space="preserve">1998 onwards: data refer to a new classification based on the European Waste Catalogue. </t>
  </si>
  <si>
    <t>Data refer to industrial hazardous wastes.</t>
  </si>
  <si>
    <t>From 1997 onwards: Special wastes as defined by the Hazardous Waste List (94/904/EC) and implemented by the Special Waste Regulations,1996.</t>
  </si>
  <si>
    <t xml:space="preserve">Production before 1997: defined by the Control of Pollution (Special Wastes) Regulations, 1980. </t>
  </si>
  <si>
    <t xml:space="preserve">From 1997, data exclude waste water. In 2001: reporting requirements have been changed; includes some waste water.  </t>
  </si>
  <si>
    <t>Data refer to city of Harare.</t>
  </si>
  <si>
    <t>Definitions &amp; Technical notes:</t>
  </si>
  <si>
    <r>
      <t xml:space="preserve">Hazardous waste </t>
    </r>
    <r>
      <rPr>
        <sz val="8"/>
        <rFont val="Arial"/>
        <family val="2"/>
      </rPr>
      <t>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t>
    </r>
  </si>
  <si>
    <t>1000 tonnes</t>
  </si>
  <si>
    <t>UNSD/UNEP Questionnaires on Environment Statistics, Waste section.</t>
  </si>
  <si>
    <t>The data provided from 1995 till 2002 was based on calculated quantity, as total quantity of industrial waste generated without classification (hazardous or non hazardous) adopted by Basel Convention. Since 2003, the data were based on classifications as adopted by Basel Convention.</t>
  </si>
  <si>
    <t>Excludes contaminated soil.</t>
  </si>
  <si>
    <t>Data do not include health care centres which are owned by the private sector.</t>
  </si>
  <si>
    <t>Data refer to Polychlorinated Biphenyls (PCB) waste.</t>
  </si>
  <si>
    <t xml:space="preserve">In the 1989 Basel Convention on the Control of Transboundary Movements of Hazardous Wastes and their Disposal (http://www.basel.int/), 164 countries agreed to minimize the generation of hazardous waste, to assure sound management of hazardous wastes, to control transboundary movement of hazardous wastes; and to improve institutional and technical capabilities especially for developing countries and countries with economies in transition. At later meetings, Parties agreed to a ban on the export of hazardous wastes from OECD to non-OECD countries ('Basel ban'). </t>
  </si>
  <si>
    <t>...</t>
  </si>
  <si>
    <t>Bulgaria</t>
  </si>
  <si>
    <t>Cyprus</t>
  </si>
  <si>
    <t>Estonia</t>
  </si>
  <si>
    <t>Lithuania</t>
  </si>
  <si>
    <t>Latvia</t>
  </si>
  <si>
    <t>Malta</t>
  </si>
  <si>
    <t>Romania</t>
  </si>
  <si>
    <t>Slovenia</t>
  </si>
  <si>
    <t>Environmental Indicators and Selected Time Series</t>
  </si>
  <si>
    <t>Country</t>
  </si>
  <si>
    <t>RefTable</t>
  </si>
  <si>
    <t>Choose a country from the following drop-down list:</t>
  </si>
  <si>
    <t>Serbia</t>
  </si>
  <si>
    <t>Data Quality:</t>
  </si>
  <si>
    <t>Although countries are asked to report data on hazardous waste according to the categories of the Basel Convention, most countries are not able to do so, and supply data according to national definitions. Some countries have indicated this in footnotes, but it can be assumed that this also applies to other countries. National definitions of hazardous waste may change over time, as national legislation is revised. Therefore the definition of hazardous waste varies greatly from one country to another, and sometime also over time. Moreover, data only refer to wastes declared as hazardous by the generator, or by the company responsible for disposing of the waste. How far this is represents the real amount of hazardous waste generated in the country will depend on how well the sector is regulated and policed. Data quality and comparability are therefore limited and trends should be interpreted with care.</t>
  </si>
  <si>
    <r>
      <t>Last update:</t>
    </r>
    <r>
      <rPr>
        <sz val="12"/>
        <rFont val="Arial"/>
        <family val="2"/>
      </rPr>
      <t xml:space="preserve"> March 2011</t>
    </r>
  </si>
  <si>
    <t xml:space="preserve">Hazardous waste generation </t>
  </si>
  <si>
    <t>Bosnia and Herzegovina</t>
  </si>
  <si>
    <t>Cameroon</t>
  </si>
  <si>
    <t>Chile</t>
  </si>
  <si>
    <t>Colombia</t>
  </si>
  <si>
    <t>Cuba</t>
  </si>
  <si>
    <t>Ecuador</t>
  </si>
  <si>
    <t>French Guiana</t>
  </si>
  <si>
    <t>Iraq</t>
  </si>
  <si>
    <t>Jamaica</t>
  </si>
  <si>
    <t>Occupied Palestinian Territory</t>
  </si>
  <si>
    <t>12,13</t>
  </si>
  <si>
    <t>14,15</t>
  </si>
  <si>
    <t>Qatar</t>
  </si>
  <si>
    <t>18,19</t>
  </si>
  <si>
    <t>United Arab Emirates</t>
  </si>
  <si>
    <t>Eurostat Environmental Data Centre on Waste (http://epp.eurostat.ec.europa.eu/portal/page/portal/waste/data/sectors/municipal_waste).</t>
  </si>
  <si>
    <t>OECD Environmental Data Compendium, Waste section.</t>
  </si>
  <si>
    <t>Partial total.</t>
  </si>
  <si>
    <t>Results of the Environmental Survey of Medical Services Activities in Iraq in 2008.</t>
  </si>
  <si>
    <t>The data only correspond to the amount of waste produced by the City of Panama and and San Miguelito district. Source: The Municipal Direction of Urban Cleanliness and House (DIMAUD), is the one in charge of the collection, transport and final disposal of the solid waste in the Municipality of Panama.</t>
  </si>
  <si>
    <t>Units are in 1000 cubic metres.</t>
  </si>
  <si>
    <t>Data have been collected from the following sources: 1. Abu Dhabi Centre for Waste Management, 2. Municipality of Sharjah, 3. Municipality of Umm al Qaiwain, 4. Municipality of Ajman, 5. Municipality of Fujairah, and 6. Ras al Khaimah Public Works and Services Department.</t>
  </si>
  <si>
    <t>Data refer to health care centres waste taken from the Environmental Survey for Health Care Centres.</t>
  </si>
  <si>
    <t>Hazardous waste generated during the year, mainly content waste of naturally occurring minerals from mining (acid-generating tailing from processing of sulphide ore and wastes containing dangerous substances from physical and chemical processing of non-metallic ferrous minerals).</t>
  </si>
  <si>
    <t>Figures are for quantities of hazardous wastes collected by licensed collectors and do not reflect quantity of hazardous wastes generated.</t>
  </si>
  <si>
    <t>Hazardous waste: the hazardous waste, that is handled by the Municipal Direction of Cleanliness, originates from Centres of Health, Hospitals and some Private Clinics affiliated with our system of collection. These are collected by our workers daily and transported to the Sanitary landfill of Cerro Patacón, where when arriving at the site, they are buried immediately in pits.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</si>
</sst>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0.0"/>
    <numFmt numFmtId="167" formatCode="###\ ###\ ###\ ##0"/>
    <numFmt numFmtId="168" formatCode="###\ ###\ ###\ ##0.00"/>
    <numFmt numFmtId="169" formatCode="###\ ###\ ###\ ##0.0"/>
    <numFmt numFmtId="170" formatCode="###\ ###\ ###"/>
    <numFmt numFmtId="171" formatCode="###\ ###\ ##0"/>
    <numFmt numFmtId="172" formatCode="[$-409]dddd\,\ dd\ mmmm\,\ yyyy"/>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35">
    <font>
      <sz val="10"/>
      <name val="Arial"/>
      <family val="0"/>
    </font>
    <font>
      <b/>
      <sz val="8"/>
      <name val="Arial"/>
      <family val="0"/>
    </font>
    <font>
      <sz val="8"/>
      <name val="Arial"/>
      <family val="0"/>
    </font>
    <font>
      <b/>
      <i/>
      <vertAlign val="superscript"/>
      <sz val="8"/>
      <name val="Arial"/>
      <family val="0"/>
    </font>
    <font>
      <b/>
      <i/>
      <u val="single"/>
      <sz val="9"/>
      <name val="Arial"/>
      <family val="2"/>
    </font>
    <font>
      <b/>
      <u val="single"/>
      <sz val="9"/>
      <name val="Arial"/>
      <family val="2"/>
    </font>
    <font>
      <b/>
      <u val="single"/>
      <sz val="8"/>
      <name val="Arial"/>
      <family val="0"/>
    </font>
    <font>
      <i/>
      <vertAlign val="superscript"/>
      <sz val="8"/>
      <name val="Arial"/>
      <family val="2"/>
    </font>
    <font>
      <b/>
      <i/>
      <u val="single"/>
      <vertAlign val="superscript"/>
      <sz val="8"/>
      <name val="Arial"/>
      <family val="2"/>
    </font>
    <font>
      <i/>
      <vertAlign val="superscript"/>
      <sz val="10"/>
      <name val="Arial"/>
      <family val="2"/>
    </font>
    <font>
      <b/>
      <i/>
      <u val="single"/>
      <sz val="8"/>
      <name val="Arial"/>
      <family val="0"/>
    </font>
    <font>
      <i/>
      <sz val="7"/>
      <name val="Arial"/>
      <family val="0"/>
    </font>
    <font>
      <b/>
      <sz val="10"/>
      <name val="Arial"/>
      <family val="0"/>
    </font>
    <font>
      <b/>
      <sz val="15"/>
      <name val="Arial"/>
      <family val="0"/>
    </font>
    <font>
      <b/>
      <sz val="13"/>
      <name val="Arial"/>
      <family val="0"/>
    </font>
    <font>
      <i/>
      <sz val="12"/>
      <name val="Arial"/>
      <family val="2"/>
    </font>
    <font>
      <sz val="12"/>
      <name val="Arial"/>
      <family val="2"/>
    </font>
    <font>
      <b/>
      <sz val="10"/>
      <color indexed="8"/>
      <name val="Arial"/>
      <family val="2"/>
    </font>
    <font>
      <sz val="10"/>
      <color indexed="8"/>
      <name val="Arial"/>
      <family val="0"/>
    </font>
    <font>
      <b/>
      <sz val="10"/>
      <color indexed="12"/>
      <name val="Arial"/>
      <family val="2"/>
    </font>
    <font>
      <u val="single"/>
      <sz val="10"/>
      <color indexed="36"/>
      <name val="Arial"/>
      <family val="0"/>
    </font>
    <font>
      <u val="single"/>
      <sz val="10"/>
      <color indexed="12"/>
      <name val="Arial"/>
      <family val="0"/>
    </font>
    <font>
      <sz val="8"/>
      <color indexed="8"/>
      <name val="Arial"/>
      <family val="0"/>
    </font>
    <font>
      <sz val="10"/>
      <color indexed="23"/>
      <name val="Arial"/>
      <family val="0"/>
    </font>
    <font>
      <b/>
      <sz val="9"/>
      <name val="Arial"/>
      <family val="0"/>
    </font>
    <font>
      <sz val="9"/>
      <name val="Arial"/>
      <family val="0"/>
    </font>
    <font>
      <sz val="8.25"/>
      <name val="Arial"/>
      <family val="0"/>
    </font>
    <font>
      <i/>
      <sz val="8"/>
      <color indexed="9"/>
      <name val="Arial"/>
      <family val="2"/>
    </font>
    <font>
      <sz val="10"/>
      <color indexed="9"/>
      <name val="Arial"/>
      <family val="0"/>
    </font>
    <font>
      <sz val="8"/>
      <color indexed="9"/>
      <name val="Arial"/>
      <family val="0"/>
    </font>
    <font>
      <b/>
      <i/>
      <vertAlign val="superscript"/>
      <sz val="8"/>
      <color indexed="9"/>
      <name val="Arial"/>
      <family val="0"/>
    </font>
    <font>
      <b/>
      <sz val="8"/>
      <color indexed="9"/>
      <name val="Arial"/>
      <family val="0"/>
    </font>
    <font>
      <i/>
      <vertAlign val="superscript"/>
      <sz val="8"/>
      <color indexed="9"/>
      <name val="Arial"/>
      <family val="0"/>
    </font>
    <font>
      <b/>
      <sz val="16"/>
      <name val="Arial"/>
      <family val="2"/>
    </font>
    <font>
      <b/>
      <i/>
      <u val="single"/>
      <sz val="7"/>
      <name val="Arial"/>
      <family val="0"/>
    </font>
  </fonts>
  <fills count="8">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8" fillId="0" borderId="0">
      <alignment/>
      <protection/>
    </xf>
    <xf numFmtId="0" fontId="18" fillId="0" borderId="0">
      <alignment/>
      <protection/>
    </xf>
    <xf numFmtId="9" fontId="0" fillId="0" borderId="0" applyFont="0" applyFill="0" applyBorder="0" applyAlignment="0" applyProtection="0"/>
  </cellStyleXfs>
  <cellXfs count="124">
    <xf numFmtId="0" fontId="0" fillId="0" borderId="0" xfId="0" applyAlignment="1">
      <alignment/>
    </xf>
    <xf numFmtId="2" fontId="17" fillId="2" borderId="0" xfId="22" applyNumberFormat="1" applyFont="1" applyFill="1" applyBorder="1" applyAlignment="1" applyProtection="1">
      <alignment horizontal="left" vertical="center"/>
      <protection locked="0"/>
    </xf>
    <xf numFmtId="167" fontId="22" fillId="3" borderId="1" xfId="21" applyNumberFormat="1" applyFont="1" applyFill="1" applyBorder="1" applyAlignment="1" applyProtection="1">
      <alignment horizontal="right" wrapText="1"/>
      <protection hidden="1"/>
    </xf>
    <xf numFmtId="167" fontId="22" fillId="3" borderId="2" xfId="21" applyNumberFormat="1" applyFont="1" applyFill="1" applyBorder="1" applyAlignment="1" applyProtection="1">
      <alignment horizontal="right" wrapText="1"/>
      <protection hidden="1"/>
    </xf>
    <xf numFmtId="0" fontId="0" fillId="3" borderId="2" xfId="0" applyFill="1" applyBorder="1" applyAlignment="1" applyProtection="1">
      <alignment/>
      <protection hidden="1"/>
    </xf>
    <xf numFmtId="167" fontId="22" fillId="3" borderId="3" xfId="21" applyNumberFormat="1" applyFont="1" applyFill="1" applyBorder="1" applyAlignment="1" applyProtection="1">
      <alignment horizontal="right" wrapText="1"/>
      <protection hidden="1"/>
    </xf>
    <xf numFmtId="167" fontId="22" fillId="3" borderId="0" xfId="21" applyNumberFormat="1" applyFont="1" applyFill="1" applyBorder="1" applyAlignment="1" applyProtection="1">
      <alignment horizontal="right" wrapText="1"/>
      <protection hidden="1"/>
    </xf>
    <xf numFmtId="0" fontId="0" fillId="3" borderId="0" xfId="0" applyFill="1" applyBorder="1" applyAlignment="1" applyProtection="1">
      <alignment/>
      <protection hidden="1"/>
    </xf>
    <xf numFmtId="167" fontId="22" fillId="3" borderId="4" xfId="21" applyNumberFormat="1" applyFont="1" applyFill="1" applyBorder="1" applyAlignment="1" applyProtection="1">
      <alignment horizontal="right" wrapText="1"/>
      <protection hidden="1"/>
    </xf>
    <xf numFmtId="167" fontId="22" fillId="3" borderId="5" xfId="21" applyNumberFormat="1" applyFont="1" applyFill="1" applyBorder="1" applyAlignment="1" applyProtection="1">
      <alignment horizontal="right" wrapText="1"/>
      <protection hidden="1"/>
    </xf>
    <xf numFmtId="0" fontId="0" fillId="3" borderId="5" xfId="0" applyFill="1" applyBorder="1" applyAlignment="1" applyProtection="1">
      <alignment/>
      <protection hidden="1"/>
    </xf>
    <xf numFmtId="0" fontId="23" fillId="3" borderId="0" xfId="0" applyFont="1" applyFill="1" applyBorder="1" applyAlignment="1" applyProtection="1">
      <alignment/>
      <protection hidden="1"/>
    </xf>
    <xf numFmtId="0" fontId="23" fillId="3" borderId="2" xfId="0" applyFont="1" applyFill="1" applyBorder="1" applyAlignment="1" applyProtection="1">
      <alignment/>
      <protection hidden="1"/>
    </xf>
    <xf numFmtId="0" fontId="23" fillId="3" borderId="5" xfId="0" applyFont="1" applyFill="1" applyBorder="1" applyAlignment="1" applyProtection="1">
      <alignment/>
      <protection hidden="1"/>
    </xf>
    <xf numFmtId="2" fontId="28" fillId="0" borderId="0" xfId="22" applyNumberFormat="1" applyFont="1" applyFill="1" applyBorder="1" applyAlignment="1" applyProtection="1">
      <alignment horizontal="left" vertical="center"/>
      <protection hidden="1"/>
    </xf>
    <xf numFmtId="0" fontId="29" fillId="0" borderId="0" xfId="0" applyNumberFormat="1" applyFont="1" applyFill="1" applyAlignment="1" applyProtection="1">
      <alignment horizontal="right" vertical="center"/>
      <protection hidden="1"/>
    </xf>
    <xf numFmtId="0" fontId="29" fillId="0" borderId="0" xfId="0" applyNumberFormat="1" applyFont="1" applyFill="1" applyAlignment="1" applyProtection="1">
      <alignment horizontal="right" vertical="center" wrapText="1"/>
      <protection hidden="1"/>
    </xf>
    <xf numFmtId="0" fontId="30" fillId="0" borderId="0" xfId="0" applyNumberFormat="1" applyFont="1" applyAlignment="1" applyProtection="1">
      <alignment horizontal="left" vertical="center" wrapText="1"/>
      <protection hidden="1"/>
    </xf>
    <xf numFmtId="0" fontId="28" fillId="0" borderId="0" xfId="0" applyFont="1" applyAlignment="1" applyProtection="1">
      <alignment/>
      <protection hidden="1"/>
    </xf>
    <xf numFmtId="0" fontId="31" fillId="0" borderId="0" xfId="0" applyNumberFormat="1" applyFont="1" applyFill="1" applyAlignment="1" applyProtection="1">
      <alignment/>
      <protection hidden="1"/>
    </xf>
    <xf numFmtId="164" fontId="29" fillId="0" borderId="0" xfId="0" applyNumberFormat="1" applyFont="1" applyAlignment="1" applyProtection="1">
      <alignment horizontal="right"/>
      <protection hidden="1"/>
    </xf>
    <xf numFmtId="164" fontId="29" fillId="0" borderId="0" xfId="0" applyNumberFormat="1" applyFont="1" applyAlignment="1" applyProtection="1">
      <alignment/>
      <protection hidden="1"/>
    </xf>
    <xf numFmtId="0" fontId="32" fillId="0" borderId="0" xfId="0" applyNumberFormat="1" applyFont="1" applyAlignment="1" applyProtection="1">
      <alignment horizontal="left"/>
      <protection hidden="1"/>
    </xf>
    <xf numFmtId="0" fontId="0" fillId="3" borderId="2" xfId="0" applyFont="1" applyFill="1" applyBorder="1" applyAlignment="1" applyProtection="1">
      <alignment horizontal="left" shrinkToFit="1"/>
      <protection hidden="1"/>
    </xf>
    <xf numFmtId="0" fontId="0" fillId="3" borderId="6" xfId="0" applyFont="1" applyFill="1" applyBorder="1" applyAlignment="1" applyProtection="1">
      <alignment horizontal="left" shrinkToFit="1"/>
      <protection hidden="1"/>
    </xf>
    <xf numFmtId="166" fontId="2" fillId="3" borderId="0" xfId="0" applyNumberFormat="1" applyFont="1" applyFill="1" applyBorder="1" applyAlignment="1" applyProtection="1">
      <alignment/>
      <protection hidden="1"/>
    </xf>
    <xf numFmtId="0" fontId="9" fillId="3" borderId="7" xfId="0" applyFont="1" applyFill="1" applyBorder="1" applyAlignment="1" applyProtection="1">
      <alignment/>
      <protection hidden="1"/>
    </xf>
    <xf numFmtId="166" fontId="2" fillId="3" borderId="5" xfId="0" applyNumberFormat="1" applyFont="1" applyFill="1" applyBorder="1" applyAlignment="1" applyProtection="1">
      <alignment/>
      <protection hidden="1"/>
    </xf>
    <xf numFmtId="0" fontId="9" fillId="3" borderId="8" xfId="0" applyFont="1" applyFill="1" applyBorder="1" applyAlignment="1" applyProtection="1">
      <alignment/>
      <protection hidden="1"/>
    </xf>
    <xf numFmtId="0" fontId="2" fillId="0" borderId="0" xfId="0" applyFont="1" applyAlignment="1" applyProtection="1">
      <alignment/>
      <protection locked="0"/>
    </xf>
    <xf numFmtId="166" fontId="2" fillId="0" borderId="0" xfId="0" applyNumberFormat="1" applyFont="1" applyAlignment="1" applyProtection="1">
      <alignment horizontal="right"/>
      <protection locked="0"/>
    </xf>
    <xf numFmtId="0" fontId="7" fillId="0" borderId="0" xfId="0" applyFont="1" applyAlignment="1" applyProtection="1">
      <alignment horizontal="left"/>
      <protection locked="0"/>
    </xf>
    <xf numFmtId="166" fontId="2" fillId="0" borderId="0" xfId="0" applyNumberFormat="1"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2" fillId="4" borderId="0" xfId="0" applyFont="1" applyFill="1" applyAlignment="1" applyProtection="1">
      <alignment/>
      <protection locked="0"/>
    </xf>
    <xf numFmtId="166" fontId="2" fillId="4" borderId="0" xfId="0" applyNumberFormat="1" applyFont="1" applyFill="1" applyAlignment="1" applyProtection="1">
      <alignment horizontal="right"/>
      <protection locked="0"/>
    </xf>
    <xf numFmtId="0" fontId="7" fillId="4" borderId="0" xfId="0" applyFont="1" applyFill="1" applyAlignment="1" applyProtection="1">
      <alignment horizontal="left"/>
      <protection locked="0"/>
    </xf>
    <xf numFmtId="166" fontId="2" fillId="4" borderId="0" xfId="0" applyNumberFormat="1" applyFont="1" applyFill="1" applyAlignment="1" applyProtection="1">
      <alignment/>
      <protection locked="0"/>
    </xf>
    <xf numFmtId="0" fontId="9" fillId="4" borderId="0" xfId="0" applyFont="1" applyFill="1" applyAlignment="1" applyProtection="1">
      <alignment/>
      <protection locked="0"/>
    </xf>
    <xf numFmtId="0" fontId="1" fillId="2" borderId="0" xfId="0" applyNumberFormat="1" applyFont="1" applyFill="1" applyAlignment="1" applyProtection="1">
      <alignment horizontal="right" vertical="center"/>
      <protection locked="0"/>
    </xf>
    <xf numFmtId="0" fontId="3" fillId="2" borderId="0" xfId="0" applyNumberFormat="1" applyFont="1" applyFill="1" applyAlignment="1" applyProtection="1">
      <alignment horizontal="right" vertical="center"/>
      <protection locked="0"/>
    </xf>
    <xf numFmtId="0" fontId="1" fillId="2" borderId="0" xfId="0" applyNumberFormat="1" applyFont="1" applyFill="1" applyAlignment="1" applyProtection="1">
      <alignment horizontal="right" vertical="center" wrapText="1"/>
      <protection locked="0"/>
    </xf>
    <xf numFmtId="0" fontId="3" fillId="2" borderId="0" xfId="0" applyNumberFormat="1" applyFont="1" applyFill="1" applyAlignment="1" applyProtection="1">
      <alignment horizontal="right" vertical="center" wrapText="1"/>
      <protection locked="0"/>
    </xf>
    <xf numFmtId="0" fontId="3" fillId="2" borderId="0" xfId="0" applyNumberFormat="1" applyFont="1" applyFill="1" applyAlignment="1" applyProtection="1">
      <alignment horizontal="left" vertical="center" wrapText="1"/>
      <protection locked="0"/>
    </xf>
    <xf numFmtId="0" fontId="1" fillId="5" borderId="0" xfId="0" applyFont="1" applyFill="1" applyAlignment="1" applyProtection="1">
      <alignment horizontal="center" vertical="center"/>
      <protection locked="0"/>
    </xf>
    <xf numFmtId="0" fontId="2" fillId="6" borderId="0" xfId="0" applyFont="1" applyFill="1" applyAlignment="1" applyProtection="1">
      <alignment/>
      <protection locked="0"/>
    </xf>
    <xf numFmtId="166" fontId="2" fillId="6" borderId="0" xfId="0" applyNumberFormat="1" applyFont="1" applyFill="1" applyAlignment="1" applyProtection="1">
      <alignment horizontal="right"/>
      <protection locked="0"/>
    </xf>
    <xf numFmtId="0" fontId="7" fillId="6" borderId="0" xfId="0" applyFont="1" applyFill="1" applyAlignment="1" applyProtection="1">
      <alignment horizontal="left"/>
      <protection locked="0"/>
    </xf>
    <xf numFmtId="0" fontId="0" fillId="0" borderId="0" xfId="0" applyFill="1" applyAlignment="1" applyProtection="1">
      <alignment/>
      <protection locked="0"/>
    </xf>
    <xf numFmtId="164" fontId="2" fillId="0" borderId="0" xfId="0" applyNumberFormat="1" applyFont="1" applyAlignment="1" applyProtection="1">
      <alignment horizontal="right"/>
      <protection locked="0"/>
    </xf>
    <xf numFmtId="0" fontId="7" fillId="0" borderId="0" xfId="0" applyFont="1" applyAlignment="1" applyProtection="1">
      <alignment horizontal="right"/>
      <protection locked="0"/>
    </xf>
    <xf numFmtId="0" fontId="2" fillId="5" borderId="0" xfId="0" applyFont="1" applyFill="1" applyAlignment="1" applyProtection="1">
      <alignment/>
      <protection locked="0"/>
    </xf>
    <xf numFmtId="166" fontId="2" fillId="5" borderId="0" xfId="0" applyNumberFormat="1" applyFont="1" applyFill="1" applyAlignment="1" applyProtection="1">
      <alignment horizontal="right"/>
      <protection locked="0"/>
    </xf>
    <xf numFmtId="0" fontId="7" fillId="5" borderId="0" xfId="0" applyFont="1" applyFill="1" applyAlignment="1" applyProtection="1">
      <alignment horizontal="left"/>
      <protection locked="0"/>
    </xf>
    <xf numFmtId="166" fontId="2" fillId="5" borderId="0" xfId="0" applyNumberFormat="1" applyFont="1" applyFill="1" applyAlignment="1" applyProtection="1">
      <alignment/>
      <protection locked="0"/>
    </xf>
    <xf numFmtId="0" fontId="9" fillId="5" borderId="0" xfId="0" applyFont="1" applyFill="1" applyAlignment="1" applyProtection="1">
      <alignment/>
      <protection locked="0"/>
    </xf>
    <xf numFmtId="0" fontId="2" fillId="0" borderId="0" xfId="0" applyFont="1" applyFill="1" applyAlignment="1" applyProtection="1">
      <alignment/>
      <protection locked="0"/>
    </xf>
    <xf numFmtId="166" fontId="2" fillId="0" borderId="0" xfId="0" applyNumberFormat="1" applyFont="1" applyFill="1" applyAlignment="1" applyProtection="1">
      <alignment wrapText="1"/>
      <protection locked="0"/>
    </xf>
    <xf numFmtId="49" fontId="2" fillId="0" borderId="0" xfId="0" applyNumberFormat="1" applyFont="1" applyFill="1" applyAlignment="1" applyProtection="1">
      <alignment wrapText="1"/>
      <protection locked="0"/>
    </xf>
    <xf numFmtId="166" fontId="2" fillId="0" borderId="0" xfId="0" applyNumberFormat="1" applyFont="1" applyFill="1" applyAlignment="1" applyProtection="1">
      <alignment horizontal="right"/>
      <protection locked="0"/>
    </xf>
    <xf numFmtId="0" fontId="7" fillId="0" borderId="0" xfId="0" applyFont="1" applyFill="1" applyAlignment="1" applyProtection="1">
      <alignment horizontal="left"/>
      <protection locked="0"/>
    </xf>
    <xf numFmtId="166" fontId="2" fillId="0" borderId="0" xfId="0" applyNumberFormat="1" applyFont="1" applyFill="1" applyAlignment="1" applyProtection="1">
      <alignment/>
      <protection locked="0"/>
    </xf>
    <xf numFmtId="0" fontId="9" fillId="0" borderId="0" xfId="0" applyFont="1" applyFill="1" applyAlignment="1" applyProtection="1">
      <alignment/>
      <protection locked="0"/>
    </xf>
    <xf numFmtId="0" fontId="4" fillId="0" borderId="0" xfId="0" applyFont="1" applyAlignment="1" applyProtection="1">
      <alignment/>
      <protection locked="0"/>
    </xf>
    <xf numFmtId="166" fontId="10" fillId="0" borderId="0" xfId="0" applyNumberFormat="1" applyFont="1" applyAlignment="1" applyProtection="1">
      <alignment horizontal="right"/>
      <protection locked="0"/>
    </xf>
    <xf numFmtId="0" fontId="8" fillId="0" borderId="0" xfId="0" applyFont="1" applyAlignment="1" applyProtection="1">
      <alignment horizontal="left"/>
      <protection locked="0"/>
    </xf>
    <xf numFmtId="166" fontId="2" fillId="0" borderId="0" xfId="0" applyNumberFormat="1" applyFont="1" applyAlignment="1" applyProtection="1">
      <alignment/>
      <protection locked="0"/>
    </xf>
    <xf numFmtId="0" fontId="9" fillId="0" borderId="0" xfId="0" applyFont="1" applyAlignment="1" applyProtection="1">
      <alignment wrapText="1"/>
      <protection locked="0"/>
    </xf>
    <xf numFmtId="49" fontId="2" fillId="0" borderId="0" xfId="0" applyNumberFormat="1" applyFont="1" applyAlignment="1" applyProtection="1">
      <alignment/>
      <protection locked="0"/>
    </xf>
    <xf numFmtId="0" fontId="2" fillId="0" borderId="0" xfId="0" applyFont="1" applyAlignment="1" applyProtection="1">
      <alignment wrapText="1"/>
      <protection locked="0"/>
    </xf>
    <xf numFmtId="166" fontId="2" fillId="0" borderId="0" xfId="0" applyNumberFormat="1" applyFont="1" applyAlignment="1" applyProtection="1">
      <alignment horizontal="right" wrapText="1"/>
      <protection locked="0"/>
    </xf>
    <xf numFmtId="0" fontId="7" fillId="0" borderId="0" xfId="0" applyFont="1" applyAlignment="1" applyProtection="1">
      <alignment horizontal="left" wrapText="1"/>
      <protection locked="0"/>
    </xf>
    <xf numFmtId="166" fontId="2" fillId="0" borderId="0" xfId="0" applyNumberFormat="1" applyFont="1" applyAlignment="1" applyProtection="1">
      <alignment wrapText="1"/>
      <protection locked="0"/>
    </xf>
    <xf numFmtId="0" fontId="4" fillId="0" borderId="0" xfId="0" applyFont="1" applyAlignment="1" applyProtection="1">
      <alignment horizontal="left"/>
      <protection locked="0"/>
    </xf>
    <xf numFmtId="0" fontId="6" fillId="0" borderId="0" xfId="0" applyFont="1" applyAlignment="1" applyProtection="1">
      <alignment wrapText="1"/>
      <protection locked="0"/>
    </xf>
    <xf numFmtId="166" fontId="6" fillId="0" borderId="0" xfId="0" applyNumberFormat="1" applyFont="1" applyAlignment="1" applyProtection="1">
      <alignment horizontal="right" wrapText="1"/>
      <protection locked="0"/>
    </xf>
    <xf numFmtId="0" fontId="8" fillId="0" borderId="0" xfId="0" applyFont="1" applyAlignment="1" applyProtection="1">
      <alignment horizontal="left" wrapText="1"/>
      <protection locked="0"/>
    </xf>
    <xf numFmtId="0" fontId="2" fillId="0" borderId="0" xfId="0" applyFont="1" applyAlignment="1" applyProtection="1">
      <alignment horizontal="right"/>
      <protection locked="0"/>
    </xf>
    <xf numFmtId="0" fontId="5" fillId="0" borderId="0" xfId="0" applyFont="1" applyAlignment="1" applyProtection="1">
      <alignment/>
      <protection locked="0"/>
    </xf>
    <xf numFmtId="0" fontId="7" fillId="0" borderId="0" xfId="0" applyFont="1" applyAlignment="1" applyProtection="1">
      <alignment wrapText="1"/>
      <protection locked="0"/>
    </xf>
    <xf numFmtId="166" fontId="29" fillId="0" borderId="0" xfId="0" applyNumberFormat="1" applyFont="1" applyFill="1" applyAlignment="1" applyProtection="1">
      <alignment horizontal="right"/>
      <protection hidden="1"/>
    </xf>
    <xf numFmtId="0" fontId="34" fillId="0" borderId="0" xfId="0" applyFont="1" applyAlignment="1" applyProtection="1">
      <alignment wrapText="1"/>
      <protection locked="0"/>
    </xf>
    <xf numFmtId="0" fontId="13" fillId="4" borderId="0" xfId="0" applyFont="1" applyFill="1" applyAlignment="1" applyProtection="1">
      <alignment horizontal="left"/>
      <protection hidden="1"/>
    </xf>
    <xf numFmtId="166" fontId="1" fillId="4" borderId="0" xfId="0" applyNumberFormat="1" applyFont="1" applyFill="1" applyAlignment="1" applyProtection="1">
      <alignment horizontal="right"/>
      <protection hidden="1"/>
    </xf>
    <xf numFmtId="0" fontId="3" fillId="4" borderId="0" xfId="0" applyFont="1" applyFill="1" applyAlignment="1" applyProtection="1">
      <alignment horizontal="left"/>
      <protection hidden="1"/>
    </xf>
    <xf numFmtId="166" fontId="2" fillId="4" borderId="0" xfId="0" applyNumberFormat="1" applyFont="1" applyFill="1" applyAlignment="1" applyProtection="1">
      <alignment horizontal="right"/>
      <protection hidden="1"/>
    </xf>
    <xf numFmtId="0" fontId="7" fillId="4" borderId="0" xfId="0" applyFont="1" applyFill="1" applyAlignment="1" applyProtection="1">
      <alignment horizontal="left"/>
      <protection hidden="1"/>
    </xf>
    <xf numFmtId="166" fontId="2" fillId="4" borderId="0" xfId="0" applyNumberFormat="1" applyFont="1" applyFill="1" applyAlignment="1" applyProtection="1">
      <alignment/>
      <protection hidden="1"/>
    </xf>
    <xf numFmtId="0" fontId="9" fillId="4" borderId="0" xfId="0" applyFont="1" applyFill="1" applyAlignment="1" applyProtection="1">
      <alignment/>
      <protection hidden="1"/>
    </xf>
    <xf numFmtId="0" fontId="0" fillId="0" borderId="0" xfId="0" applyAlignment="1" applyProtection="1">
      <alignment/>
      <protection hidden="1"/>
    </xf>
    <xf numFmtId="0" fontId="12" fillId="4" borderId="0" xfId="0" applyFont="1" applyFill="1" applyAlignment="1" applyProtection="1">
      <alignment/>
      <protection hidden="1"/>
    </xf>
    <xf numFmtId="0" fontId="14" fillId="4" borderId="0" xfId="0" applyFont="1" applyFill="1" applyAlignment="1" applyProtection="1">
      <alignment/>
      <protection hidden="1"/>
    </xf>
    <xf numFmtId="49" fontId="15" fillId="4" borderId="0" xfId="0" applyNumberFormat="1" applyFont="1" applyFill="1" applyAlignment="1" applyProtection="1">
      <alignment horizontal="right"/>
      <protection hidden="1"/>
    </xf>
    <xf numFmtId="0" fontId="1" fillId="4" borderId="0" xfId="0" applyFont="1" applyFill="1" applyAlignment="1" applyProtection="1">
      <alignment/>
      <protection hidden="1"/>
    </xf>
    <xf numFmtId="0" fontId="19" fillId="4" borderId="0" xfId="0" applyFont="1" applyFill="1" applyAlignment="1" applyProtection="1">
      <alignment/>
      <protection hidden="1"/>
    </xf>
    <xf numFmtId="0" fontId="1" fillId="4" borderId="0" xfId="0" applyFont="1" applyFill="1" applyBorder="1" applyAlignment="1" applyProtection="1">
      <alignment/>
      <protection hidden="1"/>
    </xf>
    <xf numFmtId="166" fontId="1" fillId="4" borderId="0" xfId="0" applyNumberFormat="1" applyFont="1" applyFill="1" applyBorder="1" applyAlignment="1" applyProtection="1">
      <alignment horizontal="right"/>
      <protection hidden="1"/>
    </xf>
    <xf numFmtId="167" fontId="22" fillId="4" borderId="0" xfId="21" applyNumberFormat="1" applyFont="1" applyFill="1" applyBorder="1" applyAlignment="1" applyProtection="1">
      <alignment horizontal="right" wrapText="1"/>
      <protection hidden="1"/>
    </xf>
    <xf numFmtId="0" fontId="0" fillId="4" borderId="0" xfId="0" applyFill="1" applyBorder="1" applyAlignment="1" applyProtection="1">
      <alignment/>
      <protection hidden="1"/>
    </xf>
    <xf numFmtId="0" fontId="23" fillId="4" borderId="0" xfId="0" applyFont="1" applyFill="1" applyBorder="1" applyAlignment="1" applyProtection="1">
      <alignment/>
      <protection hidden="1"/>
    </xf>
    <xf numFmtId="166" fontId="2" fillId="4" borderId="0" xfId="0" applyNumberFormat="1" applyFont="1" applyFill="1" applyBorder="1" applyAlignment="1" applyProtection="1">
      <alignment/>
      <protection hidden="1"/>
    </xf>
    <xf numFmtId="0" fontId="9" fillId="4" borderId="0" xfId="0" applyFont="1" applyFill="1" applyBorder="1" applyAlignment="1" applyProtection="1">
      <alignment/>
      <protection hidden="1"/>
    </xf>
    <xf numFmtId="166" fontId="2" fillId="4" borderId="0" xfId="0" applyNumberFormat="1" applyFont="1" applyFill="1" applyBorder="1" applyAlignment="1" applyProtection="1">
      <alignment horizontal="right"/>
      <protection hidden="1"/>
    </xf>
    <xf numFmtId="0" fontId="7" fillId="4" borderId="0" xfId="0" applyFont="1" applyFill="1" applyBorder="1" applyAlignment="1" applyProtection="1">
      <alignment horizontal="left"/>
      <protection hidden="1"/>
    </xf>
    <xf numFmtId="0" fontId="0" fillId="0" borderId="0" xfId="0" applyBorder="1" applyAlignment="1" applyProtection="1">
      <alignment/>
      <protection hidden="1"/>
    </xf>
    <xf numFmtId="0" fontId="1" fillId="4" borderId="0" xfId="0" applyFont="1" applyFill="1" applyAlignment="1" applyProtection="1">
      <alignment/>
      <protection locked="0"/>
    </xf>
    <xf numFmtId="166" fontId="1" fillId="4" borderId="0" xfId="0" applyNumberFormat="1" applyFont="1" applyFill="1" applyAlignment="1" applyProtection="1">
      <alignment horizontal="right"/>
      <protection locked="0"/>
    </xf>
    <xf numFmtId="0" fontId="3" fillId="4" borderId="0" xfId="0" applyFont="1" applyFill="1" applyAlignment="1" applyProtection="1">
      <alignment horizontal="left"/>
      <protection locked="0"/>
    </xf>
    <xf numFmtId="0" fontId="2" fillId="0" borderId="0" xfId="0" applyFont="1" applyAlignment="1">
      <alignment horizontal="right" vertical="top"/>
    </xf>
    <xf numFmtId="0" fontId="2" fillId="0" borderId="0" xfId="0" applyFont="1" applyFill="1" applyAlignment="1">
      <alignment horizontal="right" vertical="top"/>
    </xf>
    <xf numFmtId="0" fontId="5"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2" fillId="0" borderId="0" xfId="0" applyFont="1" applyAlignment="1">
      <alignment horizontal="left" vertical="top" wrapText="1"/>
    </xf>
    <xf numFmtId="166" fontId="11" fillId="5" borderId="0" xfId="0" applyNumberFormat="1" applyFont="1" applyFill="1" applyAlignment="1" applyProtection="1">
      <alignment horizontal="center" vertical="center" wrapText="1"/>
      <protection locked="0"/>
    </xf>
    <xf numFmtId="0" fontId="0" fillId="7" borderId="9" xfId="0" applyFont="1" applyFill="1" applyBorder="1" applyAlignment="1" applyProtection="1">
      <alignment horizontal="left" shrinkToFit="1"/>
      <protection locked="0"/>
    </xf>
    <xf numFmtId="0" fontId="0" fillId="7" borderId="10" xfId="0" applyFont="1" applyFill="1" applyBorder="1" applyAlignment="1" applyProtection="1">
      <alignment horizontal="left" shrinkToFit="1"/>
      <protection locked="0"/>
    </xf>
    <xf numFmtId="0" fontId="0" fillId="7" borderId="11" xfId="0" applyFont="1" applyFill="1" applyBorder="1" applyAlignment="1" applyProtection="1">
      <alignment horizontal="left" shrinkToFit="1"/>
      <protection locked="0"/>
    </xf>
    <xf numFmtId="0" fontId="19" fillId="4" borderId="0" xfId="0" applyFont="1" applyFill="1" applyAlignment="1" applyProtection="1">
      <alignment horizontal="center"/>
      <protection locked="0"/>
    </xf>
    <xf numFmtId="0" fontId="19" fillId="4" borderId="12" xfId="0" applyFont="1" applyFill="1" applyBorder="1" applyAlignment="1" applyProtection="1">
      <alignment horizontal="center"/>
      <protection locked="0"/>
    </xf>
    <xf numFmtId="166" fontId="2" fillId="5" borderId="0" xfId="0" applyNumberFormat="1" applyFont="1" applyFill="1" applyAlignment="1" applyProtection="1">
      <alignment wrapText="1"/>
      <protection locked="0"/>
    </xf>
    <xf numFmtId="49" fontId="2" fillId="5" borderId="0" xfId="0" applyNumberFormat="1" applyFont="1" applyFill="1" applyAlignment="1" applyProtection="1">
      <alignment wrapText="1"/>
      <protection locked="0"/>
    </xf>
    <xf numFmtId="49" fontId="2" fillId="0" borderId="0" xfId="0" applyNumberFormat="1" applyFont="1" applyAlignment="1" applyProtection="1">
      <alignment horizontal="left"/>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NOx"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Hazardous waste generation</a:t>
            </a:r>
          </a:p>
        </c:rich>
      </c:tx>
      <c:layout/>
      <c:spPr>
        <a:noFill/>
        <a:ln>
          <a:noFill/>
        </a:ln>
      </c:spPr>
    </c:title>
    <c:plotArea>
      <c:layout>
        <c:manualLayout>
          <c:xMode val="edge"/>
          <c:yMode val="edge"/>
          <c:x val="0.109"/>
          <c:y val="0.1375"/>
          <c:w val="0.86475"/>
          <c:h val="0.754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Sheet1!$C$28:$J$28</c:f>
              <c:numCache/>
            </c:numRef>
          </c:cat>
          <c:val>
            <c:numRef>
              <c:f>Sheet1!$C$29:$J$29</c:f>
              <c:numCache/>
            </c:numRef>
          </c:val>
        </c:ser>
        <c:gapWidth val="30"/>
        <c:axId val="58274144"/>
        <c:axId val="54705249"/>
      </c:barChart>
      <c:catAx>
        <c:axId val="58274144"/>
        <c:scaling>
          <c:orientation val="minMax"/>
        </c:scaling>
        <c:axPos val="b"/>
        <c:title>
          <c:tx>
            <c:rich>
              <a:bodyPr vert="horz" rot="0" anchor="ctr"/>
              <a:lstStyle/>
              <a:p>
                <a:pPr algn="r">
                  <a:defRPr/>
                </a:pPr>
                <a:r>
                  <a:rPr lang="en-US" cap="none" sz="90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54705249"/>
        <c:crosses val="autoZero"/>
        <c:auto val="1"/>
        <c:lblOffset val="100"/>
        <c:tickLblSkip val="1"/>
        <c:noMultiLvlLbl val="0"/>
      </c:catAx>
      <c:valAx>
        <c:axId val="54705249"/>
        <c:scaling>
          <c:orientation val="minMax"/>
        </c:scaling>
        <c:axPos val="l"/>
        <c:title>
          <c:tx>
            <c:rich>
              <a:bodyPr vert="horz" rot="-5400000" anchor="ctr"/>
              <a:lstStyle/>
              <a:p>
                <a:pPr algn="ctr">
                  <a:defRPr/>
                </a:pPr>
                <a:r>
                  <a:rPr lang="en-US" cap="none" sz="900" b="1" i="0" u="none" baseline="0">
                    <a:latin typeface="Arial"/>
                    <a:ea typeface="Arial"/>
                    <a:cs typeface="Arial"/>
                  </a:rPr>
                  <a:t>Quantity (1000 tonnes)</a:t>
                </a:r>
              </a:p>
            </c:rich>
          </c:tx>
          <c:layout>
            <c:manualLayout>
              <c:xMode val="factor"/>
              <c:yMode val="factor"/>
              <c:x val="-0.00225"/>
              <c:y val="0.01525"/>
            </c:manualLayout>
          </c:layout>
          <c:overlay val="0"/>
          <c:spPr>
            <a:noFill/>
            <a:ln>
              <a:noFill/>
            </a:ln>
          </c:spPr>
        </c:title>
        <c:majorGridlines/>
        <c:delete val="0"/>
        <c:numFmt formatCode="0.0" sourceLinked="0"/>
        <c:majorTickMark val="out"/>
        <c:minorTickMark val="none"/>
        <c:tickLblPos val="nextTo"/>
        <c:crossAx val="5827414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13</xdr:col>
      <xdr:colOff>28575</xdr:colOff>
      <xdr:row>24</xdr:row>
      <xdr:rowOff>95250</xdr:rowOff>
    </xdr:to>
    <xdr:graphicFrame>
      <xdr:nvGraphicFramePr>
        <xdr:cNvPr id="1" name="Chart 3"/>
        <xdr:cNvGraphicFramePr/>
      </xdr:nvGraphicFramePr>
      <xdr:xfrm>
        <a:off x="2447925" y="1276350"/>
        <a:ext cx="3895725" cy="238125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24</xdr:row>
      <xdr:rowOff>104775</xdr:rowOff>
    </xdr:from>
    <xdr:to>
      <xdr:col>12</xdr:col>
      <xdr:colOff>361950</xdr:colOff>
      <xdr:row>25</xdr:row>
      <xdr:rowOff>228600</xdr:rowOff>
    </xdr:to>
    <xdr:sp>
      <xdr:nvSpPr>
        <xdr:cNvPr id="2" name="TextBox 4"/>
        <xdr:cNvSpPr txBox="1">
          <a:spLocks noChangeArrowheads="1"/>
        </xdr:cNvSpPr>
      </xdr:nvSpPr>
      <xdr:spPr>
        <a:xfrm>
          <a:off x="2781300" y="3667125"/>
          <a:ext cx="3333750" cy="27622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4</xdr:col>
      <xdr:colOff>438150</xdr:colOff>
      <xdr:row>12</xdr:row>
      <xdr:rowOff>114300</xdr:rowOff>
    </xdr:from>
    <xdr:to>
      <xdr:col>12</xdr:col>
      <xdr:colOff>228600</xdr:colOff>
      <xdr:row>19</xdr:row>
      <xdr:rowOff>142875</xdr:rowOff>
    </xdr:to>
    <xdr:sp textlink="K29">
      <xdr:nvSpPr>
        <xdr:cNvPr id="3" name="TextBox 8"/>
        <xdr:cNvSpPr txBox="1">
          <a:spLocks noChangeArrowheads="1"/>
        </xdr:cNvSpPr>
      </xdr:nvSpPr>
      <xdr:spPr>
        <a:xfrm>
          <a:off x="2886075" y="1847850"/>
          <a:ext cx="3095625" cy="1095375"/>
        </a:xfrm>
        <a:prstGeom prst="rect">
          <a:avLst/>
        </a:prstGeom>
        <a:solidFill>
          <a:srgbClr val="FFFFFF">
            <a:alpha val="20000"/>
          </a:srgbClr>
        </a:solidFill>
        <a:ln w="9525" cmpd="sng">
          <a:noFill/>
        </a:ln>
      </xdr:spPr>
      <xdr:txBody>
        <a:bodyPr vertOverflow="clip" wrap="square" anchor="ctr"/>
        <a:p>
          <a:pPr algn="ctr">
            <a:defRPr/>
          </a:pPr>
          <a:fld id="{06ed1239-2055-487f-81c1-897fe9f1fe26}" type="TxLink">
            <a:rPr lang="en-US" cap="none" u="none" baseline="0">
              <a:latin typeface="Arial"/>
              <a:ea typeface="Arial"/>
              <a:cs typeface="Arial"/>
            </a:rPr>
            <a:t/>
          </a:fld>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59"/>
  <sheetViews>
    <sheetView tabSelected="1" zoomScale="80" zoomScaleNormal="80" zoomScaleSheetLayoutView="90" workbookViewId="0" topLeftCell="A1">
      <pane ySplit="31" topLeftCell="BM32" activePane="bottomLeft" state="frozen"/>
      <selection pane="topLeft" activeCell="A1" sqref="A1"/>
      <selection pane="bottomLeft" activeCell="AD12" sqref="AD12"/>
    </sheetView>
  </sheetViews>
  <sheetFormatPr defaultColWidth="7.7109375" defaultRowHeight="12.75"/>
  <cols>
    <col min="1" max="1" width="2.7109375" style="34" customWidth="1"/>
    <col min="2" max="2" width="22.7109375" style="29" customWidth="1"/>
    <col min="3" max="3" width="8.421875" style="30" customWidth="1"/>
    <col min="4" max="4" width="2.8515625" style="31" customWidth="1"/>
    <col min="5" max="5" width="8.421875" style="30" customWidth="1"/>
    <col min="6" max="6" width="3.57421875" style="31" customWidth="1"/>
    <col min="7" max="7" width="8.421875" style="32" customWidth="1"/>
    <col min="8" max="8" width="3.57421875" style="33" customWidth="1"/>
    <col min="9" max="9" width="8.421875" style="32" customWidth="1"/>
    <col min="10" max="10" width="3.57421875" style="33" customWidth="1"/>
    <col min="11" max="11" width="8.421875" style="32" customWidth="1"/>
    <col min="12" max="12" width="5.140625" style="33" customWidth="1"/>
    <col min="13" max="13" width="8.421875" style="32" customWidth="1"/>
    <col min="14" max="14" width="3.421875" style="33" customWidth="1"/>
    <col min="15" max="15" width="8.421875" style="30" customWidth="1"/>
    <col min="16" max="16" width="3.421875" style="31" customWidth="1"/>
    <col min="17" max="17" width="8.421875" style="30" customWidth="1"/>
    <col min="18" max="18" width="3.421875" style="31" customWidth="1"/>
    <col min="19" max="16384" width="7.7109375" style="34" customWidth="1"/>
  </cols>
  <sheetData>
    <row r="1" ht="6" customHeight="1" hidden="1"/>
    <row r="2" spans="2:18" ht="5.25" customHeight="1">
      <c r="B2" s="35"/>
      <c r="C2" s="36"/>
      <c r="D2" s="37"/>
      <c r="E2" s="36"/>
      <c r="F2" s="37"/>
      <c r="G2" s="38"/>
      <c r="H2" s="39"/>
      <c r="I2" s="38"/>
      <c r="J2" s="39"/>
      <c r="K2" s="38"/>
      <c r="L2" s="39"/>
      <c r="M2" s="38"/>
      <c r="N2" s="39"/>
      <c r="O2" s="36"/>
      <c r="P2" s="37"/>
      <c r="Q2" s="36"/>
      <c r="R2" s="37"/>
    </row>
    <row r="3" spans="2:18" s="90" customFormat="1" ht="19.5">
      <c r="B3" s="83" t="s">
        <v>96</v>
      </c>
      <c r="C3" s="84"/>
      <c r="D3" s="85"/>
      <c r="E3" s="86"/>
      <c r="F3" s="87"/>
      <c r="G3" s="88"/>
      <c r="H3" s="89"/>
      <c r="I3" s="88"/>
      <c r="J3" s="89"/>
      <c r="K3" s="88"/>
      <c r="L3" s="89"/>
      <c r="M3" s="88"/>
      <c r="N3" s="89"/>
      <c r="O3" s="86"/>
      <c r="P3" s="87"/>
      <c r="Q3" s="86"/>
      <c r="R3" s="87"/>
    </row>
    <row r="4" spans="2:18" s="90" customFormat="1" ht="8.25" customHeight="1">
      <c r="B4" s="91"/>
      <c r="C4" s="84"/>
      <c r="D4" s="85"/>
      <c r="E4" s="86"/>
      <c r="F4" s="87"/>
      <c r="G4" s="88"/>
      <c r="H4" s="89"/>
      <c r="I4" s="88"/>
      <c r="J4" s="89"/>
      <c r="K4" s="88"/>
      <c r="L4" s="89"/>
      <c r="M4" s="88"/>
      <c r="N4" s="89"/>
      <c r="O4" s="86"/>
      <c r="P4" s="87"/>
      <c r="Q4" s="86"/>
      <c r="R4" s="87"/>
    </row>
    <row r="5" spans="2:18" s="90" customFormat="1" ht="16.5">
      <c r="B5" s="92" t="s">
        <v>104</v>
      </c>
      <c r="C5" s="84"/>
      <c r="D5" s="85"/>
      <c r="E5" s="86"/>
      <c r="F5" s="87"/>
      <c r="G5" s="88"/>
      <c r="H5" s="89"/>
      <c r="I5" s="88"/>
      <c r="J5" s="89"/>
      <c r="K5" s="88"/>
      <c r="L5" s="89"/>
      <c r="M5" s="88"/>
      <c r="N5" s="93" t="s">
        <v>103</v>
      </c>
      <c r="O5" s="86"/>
      <c r="P5" s="87"/>
      <c r="Q5" s="86"/>
      <c r="R5" s="87"/>
    </row>
    <row r="6" spans="2:18" s="90" customFormat="1" ht="14.25">
      <c r="B6" s="106"/>
      <c r="C6" s="107"/>
      <c r="D6" s="108"/>
      <c r="E6" s="36"/>
      <c r="F6" s="37"/>
      <c r="G6" s="38"/>
      <c r="H6" s="39"/>
      <c r="I6" s="38"/>
      <c r="J6" s="39"/>
      <c r="K6" s="38"/>
      <c r="L6" s="39"/>
      <c r="M6" s="38"/>
      <c r="N6" s="39"/>
      <c r="O6" s="36"/>
      <c r="P6" s="37"/>
      <c r="Q6" s="36"/>
      <c r="R6" s="37"/>
    </row>
    <row r="7" spans="2:18" s="90" customFormat="1" ht="14.25" customHeight="1">
      <c r="B7" s="119" t="s">
        <v>99</v>
      </c>
      <c r="C7" s="119"/>
      <c r="D7" s="119"/>
      <c r="E7" s="119"/>
      <c r="F7" s="119"/>
      <c r="G7" s="119"/>
      <c r="H7" s="119"/>
      <c r="I7" s="120"/>
      <c r="J7" s="116" t="s">
        <v>4</v>
      </c>
      <c r="K7" s="117"/>
      <c r="L7" s="117"/>
      <c r="M7" s="117"/>
      <c r="N7" s="118"/>
      <c r="O7" s="36"/>
      <c r="P7" s="37"/>
      <c r="Q7" s="36"/>
      <c r="R7" s="37"/>
    </row>
    <row r="8" spans="2:18" s="90" customFormat="1" ht="9.75" customHeight="1" thickBot="1">
      <c r="B8" s="94"/>
      <c r="C8" s="84"/>
      <c r="D8" s="95"/>
      <c r="E8" s="86"/>
      <c r="F8" s="87"/>
      <c r="G8" s="88"/>
      <c r="H8" s="89"/>
      <c r="I8" s="88"/>
      <c r="J8" s="89"/>
      <c r="K8" s="88"/>
      <c r="L8" s="89"/>
      <c r="M8" s="88"/>
      <c r="N8" s="89"/>
      <c r="O8" s="86"/>
      <c r="P8" s="87"/>
      <c r="Q8" s="86"/>
      <c r="R8" s="87"/>
    </row>
    <row r="9" spans="2:18" s="90" customFormat="1" ht="12.75">
      <c r="B9" s="94"/>
      <c r="C9" s="84"/>
      <c r="D9" s="2"/>
      <c r="E9" s="3"/>
      <c r="F9" s="3"/>
      <c r="G9" s="3"/>
      <c r="H9" s="3"/>
      <c r="I9" s="4"/>
      <c r="J9" s="4"/>
      <c r="K9" s="4"/>
      <c r="L9" s="12"/>
      <c r="M9" s="23"/>
      <c r="N9" s="24"/>
      <c r="O9" s="86"/>
      <c r="P9" s="87"/>
      <c r="Q9" s="86"/>
      <c r="R9" s="87"/>
    </row>
    <row r="10" spans="2:18" s="90" customFormat="1" ht="12" customHeight="1">
      <c r="B10" s="94"/>
      <c r="C10" s="84"/>
      <c r="D10" s="5"/>
      <c r="E10" s="6"/>
      <c r="F10" s="6"/>
      <c r="G10" s="6"/>
      <c r="H10" s="6"/>
      <c r="I10" s="7"/>
      <c r="J10" s="7"/>
      <c r="K10" s="7"/>
      <c r="L10" s="11"/>
      <c r="M10" s="25"/>
      <c r="N10" s="26"/>
      <c r="O10" s="86"/>
      <c r="P10" s="87"/>
      <c r="Q10" s="86"/>
      <c r="R10" s="87"/>
    </row>
    <row r="11" spans="2:18" s="90" customFormat="1" ht="12" customHeight="1">
      <c r="B11" s="94"/>
      <c r="C11" s="84"/>
      <c r="D11" s="5"/>
      <c r="E11" s="6"/>
      <c r="F11" s="6"/>
      <c r="G11" s="6"/>
      <c r="H11" s="6"/>
      <c r="I11" s="7"/>
      <c r="J11" s="7"/>
      <c r="K11" s="7"/>
      <c r="L11" s="11"/>
      <c r="M11" s="25"/>
      <c r="N11" s="26"/>
      <c r="O11" s="86"/>
      <c r="P11" s="87"/>
      <c r="Q11" s="86"/>
      <c r="R11" s="87"/>
    </row>
    <row r="12" spans="2:18" s="90" customFormat="1" ht="12" customHeight="1">
      <c r="B12" s="94"/>
      <c r="C12" s="84"/>
      <c r="D12" s="5"/>
      <c r="E12" s="7"/>
      <c r="F12" s="7"/>
      <c r="G12" s="6"/>
      <c r="H12" s="6"/>
      <c r="I12" s="7"/>
      <c r="J12" s="7"/>
      <c r="K12" s="7"/>
      <c r="L12" s="11"/>
      <c r="M12" s="25"/>
      <c r="N12" s="26"/>
      <c r="O12" s="86"/>
      <c r="P12" s="87"/>
      <c r="Q12" s="86"/>
      <c r="R12" s="87"/>
    </row>
    <row r="13" spans="2:18" s="90" customFormat="1" ht="12" customHeight="1">
      <c r="B13" s="94"/>
      <c r="C13" s="84"/>
      <c r="D13" s="5"/>
      <c r="E13" s="6"/>
      <c r="F13" s="6"/>
      <c r="G13" s="6"/>
      <c r="H13" s="6"/>
      <c r="I13" s="7"/>
      <c r="J13" s="7"/>
      <c r="K13" s="7"/>
      <c r="L13" s="11"/>
      <c r="M13" s="25"/>
      <c r="N13" s="26"/>
      <c r="O13" s="86"/>
      <c r="P13" s="87"/>
      <c r="Q13" s="86"/>
      <c r="R13" s="87"/>
    </row>
    <row r="14" spans="2:18" s="90" customFormat="1" ht="12" customHeight="1">
      <c r="B14" s="94"/>
      <c r="C14" s="84"/>
      <c r="D14" s="5"/>
      <c r="E14" s="6"/>
      <c r="F14" s="6"/>
      <c r="G14" s="6"/>
      <c r="H14" s="6"/>
      <c r="I14" s="7"/>
      <c r="J14" s="7"/>
      <c r="K14" s="7"/>
      <c r="L14" s="11"/>
      <c r="M14" s="25"/>
      <c r="N14" s="26"/>
      <c r="O14" s="86"/>
      <c r="P14" s="87"/>
      <c r="Q14" s="86"/>
      <c r="R14" s="87"/>
    </row>
    <row r="15" spans="2:18" s="90" customFormat="1" ht="12" customHeight="1">
      <c r="B15" s="94"/>
      <c r="C15" s="84"/>
      <c r="D15" s="5"/>
      <c r="E15" s="6"/>
      <c r="F15" s="6"/>
      <c r="G15" s="6"/>
      <c r="H15" s="6"/>
      <c r="I15" s="7"/>
      <c r="J15" s="7"/>
      <c r="K15" s="7"/>
      <c r="L15" s="11"/>
      <c r="M15" s="25"/>
      <c r="N15" s="26"/>
      <c r="O15" s="86"/>
      <c r="P15" s="87"/>
      <c r="Q15" s="86"/>
      <c r="R15" s="87"/>
    </row>
    <row r="16" spans="2:18" s="90" customFormat="1" ht="12" customHeight="1">
      <c r="B16" s="94"/>
      <c r="C16" s="84"/>
      <c r="D16" s="5"/>
      <c r="E16" s="6"/>
      <c r="F16" s="6"/>
      <c r="G16" s="6"/>
      <c r="H16" s="6"/>
      <c r="I16" s="7"/>
      <c r="J16" s="7"/>
      <c r="K16" s="7"/>
      <c r="L16" s="11"/>
      <c r="M16" s="25"/>
      <c r="N16" s="26"/>
      <c r="O16" s="86"/>
      <c r="P16" s="87"/>
      <c r="Q16" s="86"/>
      <c r="R16" s="87"/>
    </row>
    <row r="17" spans="2:18" s="90" customFormat="1" ht="12" customHeight="1">
      <c r="B17" s="94"/>
      <c r="C17" s="84"/>
      <c r="D17" s="5"/>
      <c r="E17" s="6"/>
      <c r="F17" s="6"/>
      <c r="G17" s="6"/>
      <c r="H17" s="6"/>
      <c r="I17" s="7"/>
      <c r="J17" s="7"/>
      <c r="K17" s="7"/>
      <c r="L17" s="11"/>
      <c r="M17" s="25"/>
      <c r="N17" s="26"/>
      <c r="O17" s="86"/>
      <c r="P17" s="87"/>
      <c r="Q17" s="86"/>
      <c r="R17" s="87"/>
    </row>
    <row r="18" spans="2:18" s="90" customFormat="1" ht="12" customHeight="1">
      <c r="B18" s="94"/>
      <c r="C18" s="84"/>
      <c r="D18" s="5"/>
      <c r="E18" s="6"/>
      <c r="F18" s="6"/>
      <c r="G18" s="6"/>
      <c r="H18" s="6"/>
      <c r="I18" s="7"/>
      <c r="J18" s="7"/>
      <c r="K18" s="7"/>
      <c r="L18" s="11"/>
      <c r="M18" s="25"/>
      <c r="N18" s="26"/>
      <c r="O18" s="86"/>
      <c r="P18" s="87"/>
      <c r="Q18" s="86"/>
      <c r="R18" s="87"/>
    </row>
    <row r="19" spans="2:18" s="90" customFormat="1" ht="12" customHeight="1">
      <c r="B19" s="94"/>
      <c r="C19" s="84"/>
      <c r="D19" s="5"/>
      <c r="E19" s="6"/>
      <c r="F19" s="6"/>
      <c r="G19" s="6"/>
      <c r="H19" s="6"/>
      <c r="I19" s="7"/>
      <c r="J19" s="7"/>
      <c r="K19" s="7"/>
      <c r="L19" s="11"/>
      <c r="M19" s="25"/>
      <c r="N19" s="26"/>
      <c r="O19" s="86"/>
      <c r="P19" s="87"/>
      <c r="Q19" s="86"/>
      <c r="R19" s="87"/>
    </row>
    <row r="20" spans="2:18" s="90" customFormat="1" ht="12" customHeight="1">
      <c r="B20" s="94"/>
      <c r="C20" s="84"/>
      <c r="D20" s="5"/>
      <c r="E20" s="6"/>
      <c r="F20" s="6"/>
      <c r="G20" s="6"/>
      <c r="H20" s="6"/>
      <c r="I20" s="7"/>
      <c r="J20" s="7"/>
      <c r="K20" s="7"/>
      <c r="L20" s="11"/>
      <c r="M20" s="25"/>
      <c r="N20" s="26"/>
      <c r="O20" s="86"/>
      <c r="P20" s="87"/>
      <c r="Q20" s="86"/>
      <c r="R20" s="87"/>
    </row>
    <row r="21" spans="2:18" s="90" customFormat="1" ht="12" customHeight="1">
      <c r="B21" s="94"/>
      <c r="C21" s="84"/>
      <c r="D21" s="5"/>
      <c r="E21" s="6"/>
      <c r="F21" s="6"/>
      <c r="G21" s="6"/>
      <c r="H21" s="6"/>
      <c r="I21" s="7"/>
      <c r="J21" s="7"/>
      <c r="K21" s="7"/>
      <c r="L21" s="11"/>
      <c r="M21" s="25"/>
      <c r="N21" s="26"/>
      <c r="O21" s="86"/>
      <c r="P21" s="87"/>
      <c r="Q21" s="86"/>
      <c r="R21" s="87"/>
    </row>
    <row r="22" spans="2:18" s="90" customFormat="1" ht="12" customHeight="1">
      <c r="B22" s="94"/>
      <c r="C22" s="84"/>
      <c r="D22" s="5"/>
      <c r="E22" s="6"/>
      <c r="F22" s="6"/>
      <c r="G22" s="6"/>
      <c r="H22" s="6"/>
      <c r="I22" s="7"/>
      <c r="J22" s="7"/>
      <c r="K22" s="7"/>
      <c r="L22" s="11"/>
      <c r="M22" s="25"/>
      <c r="N22" s="26"/>
      <c r="O22" s="86"/>
      <c r="P22" s="87"/>
      <c r="Q22" s="86"/>
      <c r="R22" s="87"/>
    </row>
    <row r="23" spans="2:18" s="90" customFormat="1" ht="12" customHeight="1">
      <c r="B23" s="94"/>
      <c r="C23" s="84"/>
      <c r="D23" s="5"/>
      <c r="E23" s="6"/>
      <c r="F23" s="6"/>
      <c r="G23" s="6"/>
      <c r="H23" s="6"/>
      <c r="I23" s="7"/>
      <c r="J23" s="7"/>
      <c r="K23" s="7"/>
      <c r="L23" s="11"/>
      <c r="M23" s="25"/>
      <c r="N23" s="26"/>
      <c r="O23" s="86"/>
      <c r="P23" s="87"/>
      <c r="Q23" s="86"/>
      <c r="R23" s="87"/>
    </row>
    <row r="24" spans="2:18" s="90" customFormat="1" ht="12" customHeight="1">
      <c r="B24" s="94"/>
      <c r="C24" s="84"/>
      <c r="D24" s="5"/>
      <c r="E24" s="6"/>
      <c r="F24" s="6"/>
      <c r="G24" s="6"/>
      <c r="H24" s="6"/>
      <c r="I24" s="7"/>
      <c r="J24" s="7"/>
      <c r="K24" s="7"/>
      <c r="L24" s="11"/>
      <c r="M24" s="25"/>
      <c r="N24" s="26"/>
      <c r="O24" s="86"/>
      <c r="P24" s="87"/>
      <c r="Q24" s="86"/>
      <c r="R24" s="87"/>
    </row>
    <row r="25" spans="2:18" s="90" customFormat="1" ht="12" customHeight="1">
      <c r="B25" s="94"/>
      <c r="C25" s="84"/>
      <c r="D25" s="5"/>
      <c r="E25" s="6"/>
      <c r="F25" s="6"/>
      <c r="G25" s="6"/>
      <c r="H25" s="6"/>
      <c r="I25" s="7"/>
      <c r="J25" s="7"/>
      <c r="K25" s="7"/>
      <c r="L25" s="11"/>
      <c r="M25" s="25"/>
      <c r="N25" s="26"/>
      <c r="O25" s="86"/>
      <c r="P25" s="87"/>
      <c r="Q25" s="86"/>
      <c r="R25" s="87"/>
    </row>
    <row r="26" spans="2:18" s="90" customFormat="1" ht="18.75" customHeight="1" thickBot="1">
      <c r="B26" s="94"/>
      <c r="C26" s="84"/>
      <c r="D26" s="8"/>
      <c r="E26" s="9"/>
      <c r="F26" s="9"/>
      <c r="G26" s="9"/>
      <c r="H26" s="9"/>
      <c r="I26" s="10"/>
      <c r="J26" s="10"/>
      <c r="K26" s="10"/>
      <c r="L26" s="13"/>
      <c r="M26" s="27"/>
      <c r="N26" s="28"/>
      <c r="O26" s="86"/>
      <c r="P26" s="87"/>
      <c r="Q26" s="86"/>
      <c r="R26" s="87"/>
    </row>
    <row r="27" spans="2:18" s="105" customFormat="1" ht="7.5" customHeight="1">
      <c r="B27" s="96"/>
      <c r="C27" s="97"/>
      <c r="D27" s="98"/>
      <c r="E27" s="98"/>
      <c r="F27" s="98"/>
      <c r="G27" s="98"/>
      <c r="H27" s="98"/>
      <c r="I27" s="99"/>
      <c r="J27" s="99"/>
      <c r="K27" s="99"/>
      <c r="L27" s="100"/>
      <c r="M27" s="101"/>
      <c r="N27" s="102"/>
      <c r="O27" s="103"/>
      <c r="P27" s="104"/>
      <c r="Q27" s="103"/>
      <c r="R27" s="104"/>
    </row>
    <row r="28" spans="2:11" s="18" customFormat="1" ht="4.5" customHeight="1">
      <c r="B28" s="14" t="s">
        <v>98</v>
      </c>
      <c r="C28" s="15">
        <v>1995</v>
      </c>
      <c r="D28" s="16">
        <v>2003</v>
      </c>
      <c r="E28" s="16">
        <v>2004</v>
      </c>
      <c r="F28" s="16">
        <v>2005</v>
      </c>
      <c r="G28" s="16">
        <v>2006</v>
      </c>
      <c r="H28" s="16">
        <v>2007</v>
      </c>
      <c r="I28" s="16">
        <v>2008</v>
      </c>
      <c r="J28" s="17">
        <v>2009</v>
      </c>
      <c r="K28" s="81" t="s">
        <v>87</v>
      </c>
    </row>
    <row r="29" spans="2:11" s="18" customFormat="1" ht="4.5" customHeight="1">
      <c r="B29" s="19"/>
      <c r="C29" s="20">
        <f>VLOOKUP(J7,B32:R115,2,TRUE)</f>
        <v>26.998</v>
      </c>
      <c r="D29" s="20">
        <f>VLOOKUP(J7,B32:R115,4,TRUE)</f>
        <v>26.861</v>
      </c>
      <c r="E29" s="21">
        <f>VLOOKUP(J7,B32:R115,6,TRUE)</f>
        <v>11.183</v>
      </c>
      <c r="F29" s="21">
        <f>VLOOKUP(J7,B32:R115,8,TRUE)</f>
        <v>12.831</v>
      </c>
      <c r="G29" s="21">
        <f>VLOOKUP(J7,B32:R115,10,TRUE)</f>
        <v>29.518</v>
      </c>
      <c r="H29" s="20">
        <f>VLOOKUP(J7,B32:R115,12,TRUE)</f>
        <v>10.381</v>
      </c>
      <c r="I29" s="20">
        <f>VLOOKUP(J7,B32:R115,14,TRUE)</f>
        <v>24.255</v>
      </c>
      <c r="J29" s="22">
        <f>VLOOKUP(J7,B32:R115,16,TRUE)</f>
        <v>16.029</v>
      </c>
      <c r="K29" s="18">
        <f>IF((OR(J7="St. Vincent and the Grenadines",J7="Syrian Arab Republic")),"Data for this country are missing or less than 0.05 thousand tonnes","")</f>
      </c>
    </row>
    <row r="30" spans="2:18" ht="21.75" customHeight="1">
      <c r="B30" s="1" t="s">
        <v>97</v>
      </c>
      <c r="C30" s="40">
        <v>1995</v>
      </c>
      <c r="D30" s="41"/>
      <c r="E30" s="42">
        <v>2003</v>
      </c>
      <c r="F30" s="43"/>
      <c r="G30" s="42">
        <v>2004</v>
      </c>
      <c r="H30" s="43"/>
      <c r="I30" s="42">
        <v>2005</v>
      </c>
      <c r="J30" s="44"/>
      <c r="K30" s="42">
        <v>2006</v>
      </c>
      <c r="L30" s="44"/>
      <c r="M30" s="42">
        <v>2007</v>
      </c>
      <c r="N30" s="44"/>
      <c r="O30" s="42">
        <v>2008</v>
      </c>
      <c r="P30" s="44"/>
      <c r="Q30" s="42">
        <v>2009</v>
      </c>
      <c r="R30" s="44"/>
    </row>
    <row r="31" spans="2:18" ht="12.75">
      <c r="B31" s="45"/>
      <c r="C31" s="115" t="s">
        <v>80</v>
      </c>
      <c r="D31" s="115"/>
      <c r="E31" s="115"/>
      <c r="F31" s="115"/>
      <c r="G31" s="115"/>
      <c r="H31" s="115"/>
      <c r="I31" s="115"/>
      <c r="J31" s="115"/>
      <c r="K31" s="115"/>
      <c r="L31" s="115"/>
      <c r="M31" s="115"/>
      <c r="N31" s="115"/>
      <c r="O31" s="115"/>
      <c r="P31" s="115"/>
      <c r="Q31" s="115"/>
      <c r="R31" s="115"/>
    </row>
    <row r="32" spans="2:18" ht="12" customHeight="1">
      <c r="B32" s="46" t="s">
        <v>0</v>
      </c>
      <c r="C32" s="47">
        <v>185</v>
      </c>
      <c r="D32" s="48"/>
      <c r="E32" s="47">
        <v>325</v>
      </c>
      <c r="F32" s="48"/>
      <c r="G32" s="47" t="s">
        <v>87</v>
      </c>
      <c r="H32" s="48"/>
      <c r="I32" s="47" t="s">
        <v>87</v>
      </c>
      <c r="J32" s="48"/>
      <c r="K32" s="47" t="s">
        <v>87</v>
      </c>
      <c r="L32" s="48"/>
      <c r="M32" s="47" t="s">
        <v>87</v>
      </c>
      <c r="N32" s="48"/>
      <c r="O32" s="47" t="s">
        <v>87</v>
      </c>
      <c r="P32" s="48"/>
      <c r="Q32" s="47" t="s">
        <v>87</v>
      </c>
      <c r="R32" s="48"/>
    </row>
    <row r="33" spans="2:18" ht="12" customHeight="1">
      <c r="B33" s="46" t="s">
        <v>1</v>
      </c>
      <c r="C33" s="47" t="s">
        <v>87</v>
      </c>
      <c r="D33" s="48"/>
      <c r="E33" s="47">
        <v>0.48679998779296874</v>
      </c>
      <c r="F33" s="48"/>
      <c r="G33" s="47">
        <v>0.426</v>
      </c>
      <c r="H33" s="48">
        <v>1</v>
      </c>
      <c r="I33" s="47">
        <v>0.622</v>
      </c>
      <c r="J33" s="48">
        <v>1</v>
      </c>
      <c r="K33" s="47">
        <v>0.9355</v>
      </c>
      <c r="L33" s="48"/>
      <c r="M33" s="47" t="s">
        <v>87</v>
      </c>
      <c r="N33" s="48"/>
      <c r="O33" s="47" t="s">
        <v>87</v>
      </c>
      <c r="P33" s="48"/>
      <c r="Q33" s="47" t="s">
        <v>87</v>
      </c>
      <c r="R33" s="48"/>
    </row>
    <row r="34" spans="2:18" ht="12" customHeight="1">
      <c r="B34" s="46" t="s">
        <v>2</v>
      </c>
      <c r="C34" s="47" t="s">
        <v>87</v>
      </c>
      <c r="D34" s="48"/>
      <c r="E34" s="47">
        <v>420.38359375</v>
      </c>
      <c r="F34" s="48">
        <v>2</v>
      </c>
      <c r="G34" s="47">
        <v>544.700625</v>
      </c>
      <c r="H34" s="48">
        <v>2</v>
      </c>
      <c r="I34" s="47">
        <v>330.9091875</v>
      </c>
      <c r="J34" s="48">
        <v>2</v>
      </c>
      <c r="K34" s="47">
        <v>343.3926875</v>
      </c>
      <c r="L34" s="48">
        <v>2</v>
      </c>
      <c r="M34" s="47">
        <v>440.87090625</v>
      </c>
      <c r="N34" s="48">
        <v>2</v>
      </c>
      <c r="O34" s="47">
        <v>430.5536875</v>
      </c>
      <c r="P34" s="48">
        <v>2</v>
      </c>
      <c r="Q34" s="47">
        <v>467.52359375</v>
      </c>
      <c r="R34" s="48">
        <v>2</v>
      </c>
    </row>
    <row r="35" spans="2:18" s="49" customFormat="1" ht="12" customHeight="1">
      <c r="B35" s="46" t="s">
        <v>3</v>
      </c>
      <c r="C35" s="47">
        <v>594.856</v>
      </c>
      <c r="D35" s="48">
        <v>3</v>
      </c>
      <c r="E35" s="47" t="s">
        <v>87</v>
      </c>
      <c r="F35" s="48"/>
      <c r="G35" s="47">
        <v>1013.727</v>
      </c>
      <c r="H35" s="48"/>
      <c r="I35" s="47" t="s">
        <v>87</v>
      </c>
      <c r="J35" s="48"/>
      <c r="K35" s="47">
        <v>961.899</v>
      </c>
      <c r="L35" s="48"/>
      <c r="M35" s="47" t="s">
        <v>87</v>
      </c>
      <c r="N35" s="48"/>
      <c r="O35" s="47">
        <v>1329.984</v>
      </c>
      <c r="P35" s="48"/>
      <c r="Q35" s="47" t="s">
        <v>87</v>
      </c>
      <c r="R35" s="48"/>
    </row>
    <row r="36" spans="1:18" ht="12" customHeight="1">
      <c r="A36" s="49"/>
      <c r="B36" s="46" t="s">
        <v>4</v>
      </c>
      <c r="C36" s="47">
        <v>26.998</v>
      </c>
      <c r="D36" s="48"/>
      <c r="E36" s="47">
        <v>26.861</v>
      </c>
      <c r="F36" s="48"/>
      <c r="G36" s="47">
        <v>11.183</v>
      </c>
      <c r="H36" s="48"/>
      <c r="I36" s="47">
        <v>12.831</v>
      </c>
      <c r="J36" s="48"/>
      <c r="K36" s="47">
        <v>29.518</v>
      </c>
      <c r="L36" s="48"/>
      <c r="M36" s="47">
        <v>10.381</v>
      </c>
      <c r="N36" s="48"/>
      <c r="O36" s="47">
        <v>24.255</v>
      </c>
      <c r="P36" s="48"/>
      <c r="Q36" s="47">
        <v>16.029</v>
      </c>
      <c r="R36" s="48"/>
    </row>
    <row r="37" spans="2:17" ht="12" customHeight="1">
      <c r="B37" s="29" t="s">
        <v>5</v>
      </c>
      <c r="C37" s="30">
        <v>136</v>
      </c>
      <c r="D37" s="31">
        <v>4</v>
      </c>
      <c r="E37" s="30">
        <v>33.616</v>
      </c>
      <c r="F37" s="31">
        <v>4</v>
      </c>
      <c r="G37" s="30">
        <v>33.005</v>
      </c>
      <c r="H37" s="31">
        <v>4</v>
      </c>
      <c r="I37" s="30">
        <v>38.202</v>
      </c>
      <c r="J37" s="31">
        <v>4</v>
      </c>
      <c r="K37" s="30">
        <v>38.74</v>
      </c>
      <c r="L37" s="31">
        <v>4</v>
      </c>
      <c r="M37" s="30">
        <v>35.008</v>
      </c>
      <c r="N37" s="31">
        <v>4</v>
      </c>
      <c r="O37" s="30" t="s">
        <v>87</v>
      </c>
      <c r="Q37" s="30" t="s">
        <v>87</v>
      </c>
    </row>
    <row r="38" spans="2:17" ht="12" customHeight="1">
      <c r="B38" s="29" t="s">
        <v>6</v>
      </c>
      <c r="C38" s="30" t="s">
        <v>87</v>
      </c>
      <c r="E38" s="30" t="s">
        <v>87</v>
      </c>
      <c r="G38" s="30">
        <v>73.985</v>
      </c>
      <c r="H38" s="31">
        <v>5</v>
      </c>
      <c r="I38" s="30">
        <v>75.92</v>
      </c>
      <c r="J38" s="31">
        <v>5</v>
      </c>
      <c r="K38" s="30" t="s">
        <v>87</v>
      </c>
      <c r="L38" s="31"/>
      <c r="M38" s="30" t="s">
        <v>87</v>
      </c>
      <c r="N38" s="31"/>
      <c r="O38" s="30" t="s">
        <v>87</v>
      </c>
      <c r="Q38" s="30" t="s">
        <v>87</v>
      </c>
    </row>
    <row r="39" spans="2:17" ht="12" customHeight="1">
      <c r="B39" s="29" t="s">
        <v>7</v>
      </c>
      <c r="C39" s="50">
        <v>1113.501</v>
      </c>
      <c r="E39" s="30" t="s">
        <v>87</v>
      </c>
      <c r="G39" s="30">
        <v>5197.467</v>
      </c>
      <c r="H39" s="31"/>
      <c r="I39" s="30" t="s">
        <v>87</v>
      </c>
      <c r="J39" s="31"/>
      <c r="K39" s="30">
        <v>4039.064</v>
      </c>
      <c r="L39" s="31"/>
      <c r="M39" s="30" t="s">
        <v>87</v>
      </c>
      <c r="N39" s="31"/>
      <c r="O39" s="30">
        <v>5918.821</v>
      </c>
      <c r="Q39" s="30" t="s">
        <v>87</v>
      </c>
    </row>
    <row r="40" spans="2:17" ht="12" customHeight="1">
      <c r="B40" s="29" t="s">
        <v>105</v>
      </c>
      <c r="C40" s="30" t="s">
        <v>87</v>
      </c>
      <c r="E40" s="30" t="s">
        <v>87</v>
      </c>
      <c r="G40" s="30" t="s">
        <v>87</v>
      </c>
      <c r="H40" s="31"/>
      <c r="I40" s="30" t="s">
        <v>87</v>
      </c>
      <c r="J40" s="31"/>
      <c r="K40" s="30" t="s">
        <v>87</v>
      </c>
      <c r="L40" s="31"/>
      <c r="M40" s="30" t="s">
        <v>87</v>
      </c>
      <c r="N40" s="31"/>
      <c r="O40" s="30">
        <v>91.788</v>
      </c>
      <c r="Q40" s="30" t="s">
        <v>87</v>
      </c>
    </row>
    <row r="41" spans="2:17" ht="12" customHeight="1">
      <c r="B41" s="29" t="s">
        <v>88</v>
      </c>
      <c r="C41" s="30" t="s">
        <v>87</v>
      </c>
      <c r="E41" s="30" t="s">
        <v>87</v>
      </c>
      <c r="G41" s="30">
        <v>527.643</v>
      </c>
      <c r="H41" s="31"/>
      <c r="I41" s="30" t="s">
        <v>87</v>
      </c>
      <c r="J41" s="31"/>
      <c r="K41" s="30">
        <v>785.011</v>
      </c>
      <c r="L41" s="31"/>
      <c r="M41" s="30" t="s">
        <v>87</v>
      </c>
      <c r="N41" s="31"/>
      <c r="O41" s="30">
        <v>13042.68</v>
      </c>
      <c r="Q41" s="30" t="s">
        <v>87</v>
      </c>
    </row>
    <row r="42" spans="2:18" ht="12" customHeight="1">
      <c r="B42" s="46" t="s">
        <v>106</v>
      </c>
      <c r="C42" s="47" t="s">
        <v>87</v>
      </c>
      <c r="D42" s="48"/>
      <c r="E42" s="47" t="s">
        <v>87</v>
      </c>
      <c r="F42" s="48"/>
      <c r="G42" s="47">
        <v>5.7855</v>
      </c>
      <c r="H42" s="48"/>
      <c r="I42" s="47">
        <v>9.4297998046875</v>
      </c>
      <c r="J42" s="48"/>
      <c r="K42" s="47">
        <v>10.193900390625</v>
      </c>
      <c r="L42" s="48"/>
      <c r="M42" s="47">
        <v>8.376099609375</v>
      </c>
      <c r="N42" s="48"/>
      <c r="O42" s="47">
        <v>9.2832998046875</v>
      </c>
      <c r="P42" s="48"/>
      <c r="Q42" s="47">
        <v>8.716599609375</v>
      </c>
      <c r="R42" s="48"/>
    </row>
    <row r="43" spans="2:18" ht="12" customHeight="1">
      <c r="B43" s="46" t="s">
        <v>107</v>
      </c>
      <c r="C43" s="47" t="s">
        <v>87</v>
      </c>
      <c r="D43" s="48"/>
      <c r="E43" s="47">
        <v>0.2147957000732422</v>
      </c>
      <c r="F43" s="48"/>
      <c r="G43" s="47">
        <v>0.24055416870117188</v>
      </c>
      <c r="H43" s="48"/>
      <c r="I43" s="47">
        <v>0.2714330139160156</v>
      </c>
      <c r="J43" s="48"/>
      <c r="K43" s="47">
        <v>0.23757371520996093</v>
      </c>
      <c r="L43" s="48"/>
      <c r="M43" s="47">
        <v>0.23925430297851563</v>
      </c>
      <c r="N43" s="48"/>
      <c r="O43" s="47">
        <v>0.25274993896484377</v>
      </c>
      <c r="P43" s="48"/>
      <c r="Q43" s="47">
        <v>0.2497545623779297</v>
      </c>
      <c r="R43" s="48"/>
    </row>
    <row r="44" spans="2:18" ht="12" customHeight="1">
      <c r="B44" s="46" t="s">
        <v>8</v>
      </c>
      <c r="C44" s="47" t="s">
        <v>87</v>
      </c>
      <c r="D44" s="48"/>
      <c r="E44" s="47">
        <v>11700</v>
      </c>
      <c r="F44" s="48"/>
      <c r="G44" s="47">
        <v>9950</v>
      </c>
      <c r="H44" s="48"/>
      <c r="I44" s="47">
        <v>11620</v>
      </c>
      <c r="J44" s="48"/>
      <c r="K44" s="47">
        <v>10840</v>
      </c>
      <c r="L44" s="48"/>
      <c r="M44" s="47">
        <v>10790</v>
      </c>
      <c r="N44" s="48"/>
      <c r="O44" s="47">
        <v>13570</v>
      </c>
      <c r="P44" s="48"/>
      <c r="Q44" s="47">
        <v>14300</v>
      </c>
      <c r="R44" s="48"/>
    </row>
    <row r="45" spans="2:18" ht="12" customHeight="1">
      <c r="B45" s="46" t="s">
        <v>9</v>
      </c>
      <c r="C45" s="47">
        <v>97.066</v>
      </c>
      <c r="D45" s="48"/>
      <c r="E45" s="47">
        <v>59.238</v>
      </c>
      <c r="F45" s="48"/>
      <c r="G45" s="47">
        <v>47.64</v>
      </c>
      <c r="H45" s="48"/>
      <c r="I45" s="47">
        <v>47.133</v>
      </c>
      <c r="J45" s="48"/>
      <c r="K45" s="47">
        <v>59.047</v>
      </c>
      <c r="L45" s="48"/>
      <c r="M45" s="47">
        <v>60.657</v>
      </c>
      <c r="N45" s="48"/>
      <c r="O45" s="47">
        <v>56.865</v>
      </c>
      <c r="P45" s="48"/>
      <c r="Q45" s="47">
        <v>54.812</v>
      </c>
      <c r="R45" s="48"/>
    </row>
    <row r="46" spans="2:18" ht="12" customHeight="1">
      <c r="B46" s="46" t="s">
        <v>10</v>
      </c>
      <c r="C46" s="47" t="s">
        <v>87</v>
      </c>
      <c r="D46" s="48"/>
      <c r="E46" s="47">
        <v>5.924</v>
      </c>
      <c r="F46" s="48">
        <v>6</v>
      </c>
      <c r="G46" s="47">
        <v>5.87</v>
      </c>
      <c r="H46" s="48">
        <v>6</v>
      </c>
      <c r="I46" s="47">
        <v>5.929</v>
      </c>
      <c r="J46" s="48">
        <v>6</v>
      </c>
      <c r="K46" s="47">
        <v>6.499</v>
      </c>
      <c r="L46" s="48">
        <v>6</v>
      </c>
      <c r="M46" s="47">
        <v>6.369</v>
      </c>
      <c r="N46" s="48">
        <v>6</v>
      </c>
      <c r="O46" s="47">
        <v>8.673</v>
      </c>
      <c r="P46" s="48">
        <v>6</v>
      </c>
      <c r="Q46" s="47">
        <v>11.493</v>
      </c>
      <c r="R46" s="48">
        <v>6</v>
      </c>
    </row>
    <row r="47" spans="2:17" ht="12" customHeight="1">
      <c r="B47" s="29" t="s">
        <v>108</v>
      </c>
      <c r="C47" s="30" t="s">
        <v>87</v>
      </c>
      <c r="E47" s="30" t="s">
        <v>87</v>
      </c>
      <c r="G47" s="30" t="s">
        <v>87</v>
      </c>
      <c r="H47" s="31"/>
      <c r="I47" s="30" t="s">
        <v>87</v>
      </c>
      <c r="J47" s="31"/>
      <c r="K47" s="30" t="s">
        <v>87</v>
      </c>
      <c r="L47" s="31"/>
      <c r="M47" s="30">
        <v>69.3572265625</v>
      </c>
      <c r="N47" s="31"/>
      <c r="O47" s="30">
        <v>78.581015625</v>
      </c>
      <c r="Q47" s="30" t="s">
        <v>87</v>
      </c>
    </row>
    <row r="48" spans="2:17" ht="12" customHeight="1">
      <c r="B48" s="29" t="s">
        <v>11</v>
      </c>
      <c r="C48" s="30" t="s">
        <v>87</v>
      </c>
      <c r="E48" s="30">
        <v>48.1408984375</v>
      </c>
      <c r="G48" s="30">
        <v>42.2926015625</v>
      </c>
      <c r="H48" s="31"/>
      <c r="I48" s="30">
        <v>39.5468203125</v>
      </c>
      <c r="J48" s="31"/>
      <c r="K48" s="30">
        <v>39.96373046875</v>
      </c>
      <c r="L48" s="31"/>
      <c r="M48" s="30">
        <v>52.49180078125</v>
      </c>
      <c r="N48" s="31"/>
      <c r="O48" s="30">
        <v>58.432</v>
      </c>
      <c r="Q48" s="30" t="s">
        <v>87</v>
      </c>
    </row>
    <row r="49" spans="2:17" ht="12" customHeight="1">
      <c r="B49" s="29" t="s">
        <v>109</v>
      </c>
      <c r="C49" s="30" t="s">
        <v>87</v>
      </c>
      <c r="E49" s="30">
        <v>624.075</v>
      </c>
      <c r="G49" s="30">
        <v>613.836</v>
      </c>
      <c r="H49" s="31"/>
      <c r="I49" s="30">
        <v>941.389</v>
      </c>
      <c r="J49" s="31"/>
      <c r="K49" s="30">
        <v>1253.673</v>
      </c>
      <c r="L49" s="31"/>
      <c r="M49" s="30">
        <v>1417.308</v>
      </c>
      <c r="N49" s="31"/>
      <c r="O49" s="30" t="s">
        <v>87</v>
      </c>
      <c r="Q49" s="30" t="s">
        <v>87</v>
      </c>
    </row>
    <row r="50" spans="2:17" ht="12" customHeight="1">
      <c r="B50" s="29" t="s">
        <v>89</v>
      </c>
      <c r="C50" s="30" t="s">
        <v>87</v>
      </c>
      <c r="E50" s="30" t="s">
        <v>87</v>
      </c>
      <c r="G50" s="30">
        <v>111.117</v>
      </c>
      <c r="H50" s="31"/>
      <c r="I50" s="30" t="s">
        <v>87</v>
      </c>
      <c r="J50" s="31"/>
      <c r="K50" s="30">
        <v>16.961</v>
      </c>
      <c r="L50" s="31"/>
      <c r="M50" s="30" t="s">
        <v>87</v>
      </c>
      <c r="N50" s="31"/>
      <c r="O50" s="30">
        <v>23.786</v>
      </c>
      <c r="Q50" s="30" t="s">
        <v>87</v>
      </c>
    </row>
    <row r="51" spans="2:17" ht="12" customHeight="1">
      <c r="B51" s="29" t="s">
        <v>12</v>
      </c>
      <c r="C51" s="30">
        <v>6005</v>
      </c>
      <c r="E51" s="30">
        <v>1219</v>
      </c>
      <c r="G51" s="30">
        <v>1446.021</v>
      </c>
      <c r="H51" s="31"/>
      <c r="I51" s="30">
        <v>1372</v>
      </c>
      <c r="J51" s="31"/>
      <c r="K51" s="30">
        <v>1307.08</v>
      </c>
      <c r="L51" s="31"/>
      <c r="M51" s="30" t="s">
        <v>87</v>
      </c>
      <c r="N51" s="31"/>
      <c r="O51" s="30">
        <v>1510.496</v>
      </c>
      <c r="Q51" s="30" t="s">
        <v>87</v>
      </c>
    </row>
    <row r="52" spans="2:18" ht="12" customHeight="1">
      <c r="B52" s="46" t="s">
        <v>13</v>
      </c>
      <c r="C52" s="47">
        <v>178.962</v>
      </c>
      <c r="D52" s="48">
        <v>3</v>
      </c>
      <c r="E52" s="47">
        <v>328.349</v>
      </c>
      <c r="F52" s="48">
        <v>3</v>
      </c>
      <c r="G52" s="47">
        <v>319.672</v>
      </c>
      <c r="H52" s="48"/>
      <c r="I52" s="47">
        <v>340.459</v>
      </c>
      <c r="J52" s="48">
        <v>3</v>
      </c>
      <c r="K52" s="47">
        <v>493.106</v>
      </c>
      <c r="L52" s="48"/>
      <c r="M52" s="47" t="s">
        <v>87</v>
      </c>
      <c r="N52" s="48"/>
      <c r="O52" s="47">
        <v>419.646</v>
      </c>
      <c r="P52" s="48"/>
      <c r="Q52" s="47" t="s">
        <v>87</v>
      </c>
      <c r="R52" s="48"/>
    </row>
    <row r="53" spans="2:18" ht="12" customHeight="1">
      <c r="B53" s="46" t="s">
        <v>14</v>
      </c>
      <c r="C53" s="47" t="s">
        <v>87</v>
      </c>
      <c r="D53" s="48"/>
      <c r="E53" s="47" t="s">
        <v>87</v>
      </c>
      <c r="F53" s="48"/>
      <c r="G53" s="47" t="s">
        <v>87</v>
      </c>
      <c r="H53" s="48"/>
      <c r="I53" s="47" t="s">
        <v>87</v>
      </c>
      <c r="J53" s="48"/>
      <c r="K53" s="47" t="s">
        <v>87</v>
      </c>
      <c r="L53" s="48"/>
      <c r="M53" s="47" t="s">
        <v>87</v>
      </c>
      <c r="N53" s="48"/>
      <c r="O53" s="47" t="s">
        <v>87</v>
      </c>
      <c r="P53" s="48"/>
      <c r="Q53" s="47" t="s">
        <v>87</v>
      </c>
      <c r="R53" s="48"/>
    </row>
    <row r="54" spans="2:18" ht="12" customHeight="1">
      <c r="B54" s="46" t="s">
        <v>110</v>
      </c>
      <c r="C54" s="47" t="s">
        <v>87</v>
      </c>
      <c r="D54" s="48"/>
      <c r="E54" s="47">
        <v>125.329</v>
      </c>
      <c r="F54" s="48"/>
      <c r="G54" s="47">
        <v>159.296</v>
      </c>
      <c r="H54" s="48"/>
      <c r="I54" s="47">
        <v>196.844</v>
      </c>
      <c r="J54" s="48"/>
      <c r="K54" s="47">
        <v>146.606</v>
      </c>
      <c r="L54" s="48"/>
      <c r="M54" s="47">
        <v>197.738</v>
      </c>
      <c r="N54" s="48"/>
      <c r="O54" s="47">
        <v>193.812</v>
      </c>
      <c r="P54" s="48"/>
      <c r="Q54" s="47" t="s">
        <v>87</v>
      </c>
      <c r="R54" s="48"/>
    </row>
    <row r="55" spans="2:18" ht="12" customHeight="1">
      <c r="B55" s="46" t="s">
        <v>90</v>
      </c>
      <c r="C55" s="47" t="s">
        <v>87</v>
      </c>
      <c r="D55" s="48"/>
      <c r="E55" s="47" t="s">
        <v>87</v>
      </c>
      <c r="F55" s="48"/>
      <c r="G55" s="47">
        <v>7333.269</v>
      </c>
      <c r="H55" s="48"/>
      <c r="I55" s="47" t="s">
        <v>87</v>
      </c>
      <c r="J55" s="48"/>
      <c r="K55" s="47">
        <v>6618.811</v>
      </c>
      <c r="L55" s="48"/>
      <c r="M55" s="47" t="s">
        <v>87</v>
      </c>
      <c r="N55" s="48"/>
      <c r="O55" s="47">
        <v>7538.297</v>
      </c>
      <c r="P55" s="48"/>
      <c r="Q55" s="47" t="s">
        <v>87</v>
      </c>
      <c r="R55" s="48"/>
    </row>
    <row r="56" spans="2:18" ht="12" customHeight="1">
      <c r="B56" s="46" t="s">
        <v>15</v>
      </c>
      <c r="C56" s="47" t="s">
        <v>87</v>
      </c>
      <c r="D56" s="48"/>
      <c r="E56" s="47" t="s">
        <v>87</v>
      </c>
      <c r="F56" s="48"/>
      <c r="G56" s="47">
        <v>2153.103</v>
      </c>
      <c r="H56" s="48"/>
      <c r="I56" s="47" t="s">
        <v>87</v>
      </c>
      <c r="J56" s="48"/>
      <c r="K56" s="47">
        <v>2710.948</v>
      </c>
      <c r="L56" s="48"/>
      <c r="M56" s="47" t="s">
        <v>87</v>
      </c>
      <c r="N56" s="48"/>
      <c r="O56" s="47">
        <v>2163.268</v>
      </c>
      <c r="P56" s="48"/>
      <c r="Q56" s="47" t="s">
        <v>87</v>
      </c>
      <c r="R56" s="48"/>
    </row>
    <row r="57" spans="2:17" ht="12" customHeight="1">
      <c r="B57" s="29" t="s">
        <v>16</v>
      </c>
      <c r="C57" s="30" t="s">
        <v>87</v>
      </c>
      <c r="E57" s="30" t="s">
        <v>87</v>
      </c>
      <c r="G57" s="30">
        <v>9616.63</v>
      </c>
      <c r="H57" s="31"/>
      <c r="I57" s="30" t="s">
        <v>87</v>
      </c>
      <c r="J57" s="31"/>
      <c r="K57" s="30">
        <v>9621.616</v>
      </c>
      <c r="L57" s="31"/>
      <c r="M57" s="30" t="s">
        <v>87</v>
      </c>
      <c r="N57" s="31"/>
      <c r="O57" s="30">
        <v>10892.9</v>
      </c>
      <c r="Q57" s="30" t="s">
        <v>87</v>
      </c>
    </row>
    <row r="58" spans="2:17" ht="12" customHeight="1">
      <c r="B58" s="29" t="s">
        <v>111</v>
      </c>
      <c r="C58" s="30" t="s">
        <v>87</v>
      </c>
      <c r="E58" s="30" t="s">
        <v>87</v>
      </c>
      <c r="G58" s="30" t="s">
        <v>87</v>
      </c>
      <c r="H58" s="31"/>
      <c r="I58" s="30" t="s">
        <v>87</v>
      </c>
      <c r="J58" s="31"/>
      <c r="K58" s="30">
        <v>3.23</v>
      </c>
      <c r="L58" s="31">
        <v>7</v>
      </c>
      <c r="M58" s="30">
        <v>2.366</v>
      </c>
      <c r="N58" s="31">
        <v>7</v>
      </c>
      <c r="O58" s="30" t="s">
        <v>87</v>
      </c>
      <c r="Q58" s="30" t="s">
        <v>87</v>
      </c>
    </row>
    <row r="59" spans="2:17" ht="12" customHeight="1">
      <c r="B59" s="29" t="s">
        <v>17</v>
      </c>
      <c r="C59" s="30" t="s">
        <v>87</v>
      </c>
      <c r="E59" s="30">
        <v>19515</v>
      </c>
      <c r="G59" s="30">
        <v>20000.026</v>
      </c>
      <c r="H59" s="31"/>
      <c r="I59" s="30" t="s">
        <v>87</v>
      </c>
      <c r="J59" s="31"/>
      <c r="K59" s="30">
        <v>21705.416</v>
      </c>
      <c r="L59" s="31"/>
      <c r="M59" s="30" t="s">
        <v>87</v>
      </c>
      <c r="N59" s="31"/>
      <c r="O59" s="30">
        <v>22323.152</v>
      </c>
      <c r="Q59" s="30" t="s">
        <v>87</v>
      </c>
    </row>
    <row r="60" spans="2:17" ht="12" customHeight="1">
      <c r="B60" s="29" t="s">
        <v>18</v>
      </c>
      <c r="C60" s="30">
        <v>350</v>
      </c>
      <c r="E60" s="30">
        <v>353.8</v>
      </c>
      <c r="G60" s="30">
        <v>425.971</v>
      </c>
      <c r="H60" s="31"/>
      <c r="I60" s="30" t="s">
        <v>87</v>
      </c>
      <c r="J60" s="31"/>
      <c r="K60" s="30">
        <v>274.954</v>
      </c>
      <c r="L60" s="31"/>
      <c r="M60" s="30" t="s">
        <v>87</v>
      </c>
      <c r="N60" s="31"/>
      <c r="O60" s="30">
        <v>252.955</v>
      </c>
      <c r="Q60" s="30" t="s">
        <v>87</v>
      </c>
    </row>
    <row r="61" spans="2:17" ht="12" customHeight="1">
      <c r="B61" s="29" t="s">
        <v>19</v>
      </c>
      <c r="C61" s="30" t="s">
        <v>87</v>
      </c>
      <c r="E61" s="30" t="s">
        <v>87</v>
      </c>
      <c r="G61" s="30" t="s">
        <v>87</v>
      </c>
      <c r="H61" s="31"/>
      <c r="I61" s="30" t="s">
        <v>87</v>
      </c>
      <c r="J61" s="31"/>
      <c r="K61" s="30">
        <v>10.126</v>
      </c>
      <c r="L61" s="31">
        <v>7</v>
      </c>
      <c r="M61" s="30">
        <v>5.738</v>
      </c>
      <c r="N61" s="31">
        <v>7</v>
      </c>
      <c r="O61" s="30" t="s">
        <v>87</v>
      </c>
      <c r="Q61" s="30" t="s">
        <v>87</v>
      </c>
    </row>
    <row r="62" spans="2:18" ht="12" customHeight="1">
      <c r="B62" s="46" t="s">
        <v>20</v>
      </c>
      <c r="C62" s="47" t="s">
        <v>87</v>
      </c>
      <c r="D62" s="48"/>
      <c r="E62" s="47">
        <v>648.331</v>
      </c>
      <c r="F62" s="48"/>
      <c r="G62" s="47">
        <v>622.03</v>
      </c>
      <c r="H62" s="48"/>
      <c r="I62" s="47">
        <v>598.96</v>
      </c>
      <c r="J62" s="48"/>
      <c r="K62" s="47">
        <v>822.456</v>
      </c>
      <c r="L62" s="48"/>
      <c r="M62" s="47" t="s">
        <v>87</v>
      </c>
      <c r="N62" s="48"/>
      <c r="O62" s="47" t="s">
        <v>87</v>
      </c>
      <c r="P62" s="48"/>
      <c r="Q62" s="47" t="s">
        <v>87</v>
      </c>
      <c r="R62" s="48"/>
    </row>
    <row r="63" spans="2:18" ht="12" customHeight="1">
      <c r="B63" s="46" t="s">
        <v>21</v>
      </c>
      <c r="C63" s="47">
        <v>2274.309</v>
      </c>
      <c r="D63" s="48">
        <v>8</v>
      </c>
      <c r="E63" s="47" t="s">
        <v>87</v>
      </c>
      <c r="F63" s="48"/>
      <c r="G63" s="47">
        <v>1364.493</v>
      </c>
      <c r="H63" s="48"/>
      <c r="I63" s="47" t="s">
        <v>87</v>
      </c>
      <c r="J63" s="48"/>
      <c r="K63" s="47">
        <v>1300.126</v>
      </c>
      <c r="L63" s="48"/>
      <c r="M63" s="47" t="s">
        <v>87</v>
      </c>
      <c r="N63" s="48"/>
      <c r="O63" s="47">
        <v>670.613</v>
      </c>
      <c r="P63" s="48"/>
      <c r="Q63" s="47" t="s">
        <v>87</v>
      </c>
      <c r="R63" s="48"/>
    </row>
    <row r="64" spans="2:18" ht="12" customHeight="1">
      <c r="B64" s="46" t="s">
        <v>22</v>
      </c>
      <c r="C64" s="47">
        <v>6</v>
      </c>
      <c r="D64" s="48"/>
      <c r="E64" s="47">
        <v>8</v>
      </c>
      <c r="F64" s="48"/>
      <c r="G64" s="47">
        <v>8.501</v>
      </c>
      <c r="H64" s="48"/>
      <c r="I64" s="47" t="s">
        <v>87</v>
      </c>
      <c r="J64" s="48"/>
      <c r="K64" s="47" t="s">
        <v>87</v>
      </c>
      <c r="L64" s="48"/>
      <c r="M64" s="47" t="s">
        <v>87</v>
      </c>
      <c r="N64" s="48"/>
      <c r="O64" s="47" t="s">
        <v>87</v>
      </c>
      <c r="P64" s="48"/>
      <c r="Q64" s="47" t="s">
        <v>87</v>
      </c>
      <c r="R64" s="48"/>
    </row>
    <row r="65" spans="2:18" ht="12" customHeight="1">
      <c r="B65" s="46" t="s">
        <v>23</v>
      </c>
      <c r="C65" s="47" t="s">
        <v>87</v>
      </c>
      <c r="D65" s="48"/>
      <c r="E65" s="47" t="s">
        <v>87</v>
      </c>
      <c r="F65" s="48"/>
      <c r="G65" s="47" t="s">
        <v>87</v>
      </c>
      <c r="H65" s="48"/>
      <c r="I65" s="47" t="s">
        <v>87</v>
      </c>
      <c r="J65" s="48"/>
      <c r="K65" s="47">
        <v>8140</v>
      </c>
      <c r="L65" s="48"/>
      <c r="M65" s="47" t="s">
        <v>87</v>
      </c>
      <c r="N65" s="48"/>
      <c r="O65" s="47" t="s">
        <v>87</v>
      </c>
      <c r="P65" s="48"/>
      <c r="Q65" s="47" t="s">
        <v>87</v>
      </c>
      <c r="R65" s="48"/>
    </row>
    <row r="66" spans="2:18" ht="12" customHeight="1">
      <c r="B66" s="46" t="s">
        <v>112</v>
      </c>
      <c r="C66" s="47" t="s">
        <v>87</v>
      </c>
      <c r="D66" s="48"/>
      <c r="E66" s="47" t="s">
        <v>87</v>
      </c>
      <c r="F66" s="48"/>
      <c r="G66" s="47" t="s">
        <v>87</v>
      </c>
      <c r="H66" s="48"/>
      <c r="I66" s="47" t="s">
        <v>87</v>
      </c>
      <c r="J66" s="48"/>
      <c r="K66" s="47" t="s">
        <v>87</v>
      </c>
      <c r="L66" s="48"/>
      <c r="M66" s="47" t="s">
        <v>87</v>
      </c>
      <c r="N66" s="48"/>
      <c r="O66" s="47">
        <v>2.337800048828125</v>
      </c>
      <c r="P66" s="48">
        <v>9</v>
      </c>
      <c r="Q66" s="47" t="s">
        <v>87</v>
      </c>
      <c r="R66" s="48"/>
    </row>
    <row r="67" spans="2:17" ht="12" customHeight="1">
      <c r="B67" s="29" t="s">
        <v>24</v>
      </c>
      <c r="C67" s="30">
        <v>247.754</v>
      </c>
      <c r="E67" s="30" t="s">
        <v>87</v>
      </c>
      <c r="G67" s="30">
        <v>724.345</v>
      </c>
      <c r="H67" s="31"/>
      <c r="I67" s="30" t="s">
        <v>87</v>
      </c>
      <c r="J67" s="31"/>
      <c r="K67" s="30">
        <v>708.791</v>
      </c>
      <c r="L67" s="31"/>
      <c r="M67" s="30" t="s">
        <v>87</v>
      </c>
      <c r="N67" s="31"/>
      <c r="O67" s="30">
        <v>743.418</v>
      </c>
      <c r="Q67" s="30" t="s">
        <v>87</v>
      </c>
    </row>
    <row r="68" spans="2:17" ht="12" customHeight="1">
      <c r="B68" s="29" t="s">
        <v>25</v>
      </c>
      <c r="C68" s="30" t="s">
        <v>87</v>
      </c>
      <c r="E68" s="30">
        <v>249</v>
      </c>
      <c r="G68" s="30">
        <v>301</v>
      </c>
      <c r="H68" s="31"/>
      <c r="I68" s="30">
        <v>321</v>
      </c>
      <c r="J68" s="31"/>
      <c r="K68" s="30">
        <v>311.1</v>
      </c>
      <c r="L68" s="31"/>
      <c r="M68" s="30">
        <v>291.9</v>
      </c>
      <c r="N68" s="31"/>
      <c r="O68" s="30">
        <v>321</v>
      </c>
      <c r="Q68" s="30" t="s">
        <v>87</v>
      </c>
    </row>
    <row r="69" spans="2:17" ht="12" customHeight="1">
      <c r="B69" s="29" t="s">
        <v>26</v>
      </c>
      <c r="C69" s="30">
        <v>2708</v>
      </c>
      <c r="E69" s="30">
        <v>5439.717</v>
      </c>
      <c r="G69" s="30">
        <v>6134.449</v>
      </c>
      <c r="H69" s="31"/>
      <c r="I69" s="30" t="s">
        <v>87</v>
      </c>
      <c r="J69" s="31"/>
      <c r="K69" s="30">
        <v>7464.67</v>
      </c>
      <c r="L69" s="31"/>
      <c r="M69" s="30" t="s">
        <v>87</v>
      </c>
      <c r="N69" s="31"/>
      <c r="O69" s="30">
        <v>6655.155</v>
      </c>
      <c r="Q69" s="30" t="s">
        <v>87</v>
      </c>
    </row>
    <row r="70" spans="2:17" ht="12" customHeight="1">
      <c r="B70" s="29" t="s">
        <v>113</v>
      </c>
      <c r="C70" s="30" t="s">
        <v>87</v>
      </c>
      <c r="E70" s="30">
        <v>10</v>
      </c>
      <c r="G70" s="30">
        <v>10</v>
      </c>
      <c r="H70" s="31"/>
      <c r="I70" s="30">
        <v>10</v>
      </c>
      <c r="J70" s="31"/>
      <c r="K70" s="30">
        <v>10</v>
      </c>
      <c r="L70" s="31"/>
      <c r="M70" s="30" t="s">
        <v>87</v>
      </c>
      <c r="N70" s="31"/>
      <c r="O70" s="30" t="s">
        <v>87</v>
      </c>
      <c r="Q70" s="30" t="s">
        <v>87</v>
      </c>
    </row>
    <row r="71" spans="2:17" ht="12" customHeight="1">
      <c r="B71" s="29" t="s">
        <v>27</v>
      </c>
      <c r="C71" s="30">
        <v>2883</v>
      </c>
      <c r="E71" s="30" t="s">
        <v>87</v>
      </c>
      <c r="G71" s="30" t="s">
        <v>87</v>
      </c>
      <c r="H71" s="31"/>
      <c r="I71" s="30" t="s">
        <v>87</v>
      </c>
      <c r="J71" s="31"/>
      <c r="K71" s="30" t="s">
        <v>87</v>
      </c>
      <c r="L71" s="31"/>
      <c r="M71" s="30" t="s">
        <v>87</v>
      </c>
      <c r="N71" s="31"/>
      <c r="O71" s="30" t="s">
        <v>87</v>
      </c>
      <c r="Q71" s="30" t="s">
        <v>87</v>
      </c>
    </row>
    <row r="72" spans="2:18" ht="12" customHeight="1">
      <c r="B72" s="46" t="s">
        <v>28</v>
      </c>
      <c r="C72" s="47" t="s">
        <v>87</v>
      </c>
      <c r="D72" s="48"/>
      <c r="E72" s="47">
        <v>73.616703125</v>
      </c>
      <c r="F72" s="48"/>
      <c r="G72" s="47">
        <v>33.43180078125</v>
      </c>
      <c r="H72" s="48"/>
      <c r="I72" s="47">
        <v>71.404296875</v>
      </c>
      <c r="J72" s="48"/>
      <c r="K72" s="47" t="s">
        <v>87</v>
      </c>
      <c r="L72" s="48"/>
      <c r="M72" s="47" t="s">
        <v>87</v>
      </c>
      <c r="N72" s="48"/>
      <c r="O72" s="47">
        <v>1293.804375</v>
      </c>
      <c r="P72" s="48"/>
      <c r="Q72" s="47" t="s">
        <v>87</v>
      </c>
      <c r="R72" s="48"/>
    </row>
    <row r="73" spans="2:18" ht="12" customHeight="1">
      <c r="B73" s="46" t="s">
        <v>29</v>
      </c>
      <c r="C73" s="47">
        <v>1622.425</v>
      </c>
      <c r="D73" s="48"/>
      <c r="E73" s="47">
        <v>2913</v>
      </c>
      <c r="F73" s="48"/>
      <c r="G73" s="47" t="s">
        <v>87</v>
      </c>
      <c r="H73" s="48"/>
      <c r="I73" s="47" t="s">
        <v>87</v>
      </c>
      <c r="J73" s="48"/>
      <c r="K73" s="47" t="s">
        <v>87</v>
      </c>
      <c r="L73" s="48"/>
      <c r="M73" s="47" t="s">
        <v>87</v>
      </c>
      <c r="N73" s="48"/>
      <c r="O73" s="47" t="s">
        <v>87</v>
      </c>
      <c r="P73" s="48"/>
      <c r="Q73" s="47" t="s">
        <v>87</v>
      </c>
      <c r="R73" s="48"/>
    </row>
    <row r="74" spans="2:18" ht="12" customHeight="1">
      <c r="B74" s="46" t="s">
        <v>30</v>
      </c>
      <c r="C74" s="47">
        <v>472.293</v>
      </c>
      <c r="D74" s="48"/>
      <c r="E74" s="47">
        <v>6421.306</v>
      </c>
      <c r="F74" s="48"/>
      <c r="G74" s="47">
        <v>6410.924</v>
      </c>
      <c r="H74" s="48"/>
      <c r="I74" s="47">
        <v>6206.201</v>
      </c>
      <c r="J74" s="48"/>
      <c r="K74" s="47">
        <v>5827.043</v>
      </c>
      <c r="L74" s="48"/>
      <c r="M74" s="47">
        <v>5546.316</v>
      </c>
      <c r="N74" s="48"/>
      <c r="O74" s="47">
        <v>5581.166</v>
      </c>
      <c r="P74" s="48"/>
      <c r="Q74" s="47">
        <v>5683.65</v>
      </c>
      <c r="R74" s="48"/>
    </row>
    <row r="75" spans="2:18" ht="12" customHeight="1">
      <c r="B75" s="46" t="s">
        <v>92</v>
      </c>
      <c r="C75" s="47" t="s">
        <v>87</v>
      </c>
      <c r="D75" s="48"/>
      <c r="E75" s="47" t="s">
        <v>87</v>
      </c>
      <c r="F75" s="48"/>
      <c r="G75" s="47">
        <v>16.955</v>
      </c>
      <c r="H75" s="48"/>
      <c r="I75" s="47" t="s">
        <v>87</v>
      </c>
      <c r="J75" s="48"/>
      <c r="K75" s="47">
        <v>65.333</v>
      </c>
      <c r="L75" s="48"/>
      <c r="M75" s="47" t="s">
        <v>87</v>
      </c>
      <c r="N75" s="48"/>
      <c r="O75" s="47">
        <v>67.462</v>
      </c>
      <c r="P75" s="48"/>
      <c r="Q75" s="47" t="s">
        <v>87</v>
      </c>
      <c r="R75" s="48"/>
    </row>
    <row r="76" spans="2:18" ht="12" customHeight="1">
      <c r="B76" s="46" t="s">
        <v>91</v>
      </c>
      <c r="C76" s="47" t="s">
        <v>87</v>
      </c>
      <c r="D76" s="48"/>
      <c r="E76" s="47" t="s">
        <v>87</v>
      </c>
      <c r="F76" s="48"/>
      <c r="G76" s="47">
        <v>89.67</v>
      </c>
      <c r="H76" s="48"/>
      <c r="I76" s="47" t="s">
        <v>87</v>
      </c>
      <c r="J76" s="48"/>
      <c r="K76" s="47">
        <v>127.347</v>
      </c>
      <c r="L76" s="48"/>
      <c r="M76" s="47" t="s">
        <v>87</v>
      </c>
      <c r="N76" s="48"/>
      <c r="O76" s="47">
        <v>115.719</v>
      </c>
      <c r="P76" s="48"/>
      <c r="Q76" s="47" t="s">
        <v>87</v>
      </c>
      <c r="R76" s="48"/>
    </row>
    <row r="77" spans="2:17" ht="12" customHeight="1">
      <c r="B77" s="29" t="s">
        <v>31</v>
      </c>
      <c r="C77" s="30">
        <v>200</v>
      </c>
      <c r="E77" s="30" t="s">
        <v>87</v>
      </c>
      <c r="G77" s="30">
        <v>123.852</v>
      </c>
      <c r="H77" s="31"/>
      <c r="I77" s="30" t="s">
        <v>87</v>
      </c>
      <c r="J77" s="31"/>
      <c r="K77" s="30">
        <v>233.895</v>
      </c>
      <c r="L77" s="31"/>
      <c r="M77" s="30" t="s">
        <v>87</v>
      </c>
      <c r="N77" s="31"/>
      <c r="O77" s="30">
        <v>199.115</v>
      </c>
      <c r="Q77" s="30" t="s">
        <v>87</v>
      </c>
    </row>
    <row r="78" spans="2:17" ht="12" customHeight="1">
      <c r="B78" s="29" t="s">
        <v>32</v>
      </c>
      <c r="C78" s="30" t="s">
        <v>87</v>
      </c>
      <c r="E78" s="30" t="s">
        <v>87</v>
      </c>
      <c r="G78" s="30" t="s">
        <v>87</v>
      </c>
      <c r="H78" s="51"/>
      <c r="I78" s="30" t="s">
        <v>87</v>
      </c>
      <c r="J78" s="31"/>
      <c r="K78" s="30" t="s">
        <v>87</v>
      </c>
      <c r="L78" s="31"/>
      <c r="M78" s="30">
        <v>45.957</v>
      </c>
      <c r="N78" s="31"/>
      <c r="O78" s="30" t="s">
        <v>87</v>
      </c>
      <c r="Q78" s="30" t="s">
        <v>87</v>
      </c>
    </row>
    <row r="79" spans="2:17" ht="12" customHeight="1">
      <c r="B79" s="29" t="s">
        <v>33</v>
      </c>
      <c r="C79" s="30" t="s">
        <v>87</v>
      </c>
      <c r="E79" s="30">
        <v>460.86575</v>
      </c>
      <c r="G79" s="30">
        <v>469.5840625</v>
      </c>
      <c r="H79" s="31"/>
      <c r="I79" s="30">
        <v>548.916125</v>
      </c>
      <c r="J79" s="31"/>
      <c r="K79" s="30">
        <v>1103.457</v>
      </c>
      <c r="L79" s="31"/>
      <c r="M79" s="30">
        <v>1138.8395</v>
      </c>
      <c r="N79" s="31"/>
      <c r="O79" s="30">
        <v>1304.89875</v>
      </c>
      <c r="Q79" s="30">
        <v>1705.308125</v>
      </c>
    </row>
    <row r="80" spans="2:17" ht="12" customHeight="1">
      <c r="B80" s="29" t="s">
        <v>93</v>
      </c>
      <c r="C80" s="30" t="s">
        <v>87</v>
      </c>
      <c r="E80" s="30" t="s">
        <v>87</v>
      </c>
      <c r="G80" s="30">
        <v>40.999</v>
      </c>
      <c r="H80" s="31"/>
      <c r="I80" s="30" t="s">
        <v>87</v>
      </c>
      <c r="J80" s="31"/>
      <c r="K80" s="30">
        <v>50.745</v>
      </c>
      <c r="L80" s="31"/>
      <c r="M80" s="30" t="s">
        <v>87</v>
      </c>
      <c r="N80" s="31"/>
      <c r="O80" s="30">
        <v>55.027</v>
      </c>
      <c r="Q80" s="30" t="s">
        <v>87</v>
      </c>
    </row>
    <row r="81" spans="2:17" ht="12" customHeight="1">
      <c r="B81" s="29" t="s">
        <v>34</v>
      </c>
      <c r="C81" s="30" t="s">
        <v>87</v>
      </c>
      <c r="E81" s="30" t="s">
        <v>87</v>
      </c>
      <c r="G81" s="30" t="s">
        <v>87</v>
      </c>
      <c r="H81" s="31"/>
      <c r="I81" s="30" t="s">
        <v>87</v>
      </c>
      <c r="J81" s="31"/>
      <c r="K81" s="30">
        <v>10.181</v>
      </c>
      <c r="L81" s="31">
        <v>7</v>
      </c>
      <c r="M81" s="30">
        <v>4.72</v>
      </c>
      <c r="N81" s="31">
        <v>7</v>
      </c>
      <c r="O81" s="30" t="s">
        <v>87</v>
      </c>
      <c r="Q81" s="30" t="s">
        <v>87</v>
      </c>
    </row>
    <row r="82" spans="2:18" ht="12" customHeight="1">
      <c r="B82" s="46" t="s">
        <v>35</v>
      </c>
      <c r="C82" s="47" t="s">
        <v>87</v>
      </c>
      <c r="D82" s="48"/>
      <c r="E82" s="47">
        <v>0.9</v>
      </c>
      <c r="F82" s="48"/>
      <c r="G82" s="47" t="s">
        <v>87</v>
      </c>
      <c r="H82" s="48"/>
      <c r="I82" s="47" t="s">
        <v>87</v>
      </c>
      <c r="J82" s="48"/>
      <c r="K82" s="47" t="s">
        <v>87</v>
      </c>
      <c r="L82" s="48"/>
      <c r="M82" s="47">
        <v>4.197</v>
      </c>
      <c r="N82" s="48"/>
      <c r="O82" s="47">
        <v>3.999</v>
      </c>
      <c r="P82" s="48"/>
      <c r="Q82" s="47">
        <v>4.15</v>
      </c>
      <c r="R82" s="48"/>
    </row>
    <row r="83" spans="2:18" ht="12" customHeight="1">
      <c r="B83" s="46" t="s">
        <v>36</v>
      </c>
      <c r="C83" s="47">
        <v>0.32804998779296873</v>
      </c>
      <c r="D83" s="48"/>
      <c r="E83" s="47">
        <v>0.7941799926757812</v>
      </c>
      <c r="F83" s="48"/>
      <c r="G83" s="47">
        <v>0.6421799926757813</v>
      </c>
      <c r="H83" s="48"/>
      <c r="I83" s="47">
        <v>0.4592099914550781</v>
      </c>
      <c r="J83" s="48"/>
      <c r="K83" s="47">
        <v>0.4564869995117187</v>
      </c>
      <c r="L83" s="48"/>
      <c r="M83" s="47">
        <v>0.5836339721679688</v>
      </c>
      <c r="N83" s="48"/>
      <c r="O83" s="47">
        <v>0.6815999755859375</v>
      </c>
      <c r="P83" s="48"/>
      <c r="Q83" s="47">
        <v>0.4008869934082031</v>
      </c>
      <c r="R83" s="48"/>
    </row>
    <row r="84" spans="2:18" ht="12" customHeight="1">
      <c r="B84" s="46" t="s">
        <v>37</v>
      </c>
      <c r="C84" s="47">
        <v>1004</v>
      </c>
      <c r="D84" s="48">
        <v>10</v>
      </c>
      <c r="E84" s="47" t="s">
        <v>87</v>
      </c>
      <c r="F84" s="48"/>
      <c r="G84" s="47">
        <v>1896.546</v>
      </c>
      <c r="H84" s="48"/>
      <c r="I84" s="47" t="s">
        <v>87</v>
      </c>
      <c r="J84" s="48"/>
      <c r="K84" s="47">
        <v>4949.346</v>
      </c>
      <c r="L84" s="48"/>
      <c r="M84" s="47" t="s">
        <v>87</v>
      </c>
      <c r="N84" s="48"/>
      <c r="O84" s="47">
        <v>4723.875</v>
      </c>
      <c r="P84" s="48"/>
      <c r="Q84" s="47" t="s">
        <v>87</v>
      </c>
      <c r="R84" s="48"/>
    </row>
    <row r="85" spans="2:18" ht="12" customHeight="1">
      <c r="B85" s="46" t="s">
        <v>38</v>
      </c>
      <c r="C85" s="47" t="s">
        <v>87</v>
      </c>
      <c r="D85" s="48"/>
      <c r="E85" s="47" t="s">
        <v>87</v>
      </c>
      <c r="F85" s="48"/>
      <c r="G85" s="47">
        <v>503</v>
      </c>
      <c r="H85" s="48"/>
      <c r="I85" s="47">
        <v>554</v>
      </c>
      <c r="J85" s="48"/>
      <c r="K85" s="47" t="s">
        <v>87</v>
      </c>
      <c r="L85" s="48"/>
      <c r="M85" s="47" t="s">
        <v>87</v>
      </c>
      <c r="N85" s="48"/>
      <c r="O85" s="47" t="s">
        <v>87</v>
      </c>
      <c r="P85" s="48"/>
      <c r="Q85" s="47" t="s">
        <v>87</v>
      </c>
      <c r="R85" s="48"/>
    </row>
    <row r="86" spans="2:18" ht="12" customHeight="1">
      <c r="B86" s="46" t="s">
        <v>39</v>
      </c>
      <c r="C86" s="47">
        <v>650</v>
      </c>
      <c r="D86" s="48"/>
      <c r="E86" s="47">
        <v>825</v>
      </c>
      <c r="F86" s="48">
        <v>11</v>
      </c>
      <c r="G86" s="47">
        <v>669.983</v>
      </c>
      <c r="H86" s="48"/>
      <c r="I86" s="47">
        <v>939</v>
      </c>
      <c r="J86" s="48"/>
      <c r="K86" s="47">
        <v>756.714</v>
      </c>
      <c r="L86" s="48"/>
      <c r="M86" s="47" t="s">
        <v>87</v>
      </c>
      <c r="N86" s="48"/>
      <c r="O86" s="47">
        <v>1336.486</v>
      </c>
      <c r="P86" s="48"/>
      <c r="Q86" s="47" t="s">
        <v>87</v>
      </c>
      <c r="R86" s="48"/>
    </row>
    <row r="87" spans="2:18" ht="12" customHeight="1">
      <c r="B87" s="29" t="s">
        <v>114</v>
      </c>
      <c r="C87" s="30" t="s">
        <v>87</v>
      </c>
      <c r="E87" s="30">
        <v>12.457</v>
      </c>
      <c r="F87" s="31">
        <v>12</v>
      </c>
      <c r="G87" s="30">
        <v>15.05633984375</v>
      </c>
      <c r="H87" s="31">
        <v>12</v>
      </c>
      <c r="I87" s="30">
        <v>10.9972197265625</v>
      </c>
      <c r="J87" s="31">
        <v>12</v>
      </c>
      <c r="K87" s="30">
        <v>29.686619140625</v>
      </c>
      <c r="L87" s="31">
        <v>12</v>
      </c>
      <c r="M87" s="30">
        <v>4.548</v>
      </c>
      <c r="N87" s="31" t="s">
        <v>115</v>
      </c>
      <c r="O87" s="30">
        <v>11.886</v>
      </c>
      <c r="P87" s="31">
        <v>12</v>
      </c>
      <c r="Q87" s="30">
        <v>14.4227998046875</v>
      </c>
      <c r="R87" s="31">
        <v>12</v>
      </c>
    </row>
    <row r="88" spans="2:17" ht="12" customHeight="1">
      <c r="B88" s="29" t="s">
        <v>40</v>
      </c>
      <c r="C88" s="30">
        <v>0.21793324279785156</v>
      </c>
      <c r="D88" s="31" t="s">
        <v>116</v>
      </c>
      <c r="E88" s="30">
        <v>1.6895999755859374</v>
      </c>
      <c r="F88" s="31" t="s">
        <v>116</v>
      </c>
      <c r="G88" s="30">
        <v>1.5099300537109375</v>
      </c>
      <c r="H88" s="31" t="s">
        <v>116</v>
      </c>
      <c r="I88" s="30">
        <v>1.5471099853515624</v>
      </c>
      <c r="J88" s="31" t="s">
        <v>116</v>
      </c>
      <c r="K88" s="30">
        <v>1.715760009765625</v>
      </c>
      <c r="L88" s="31" t="s">
        <v>116</v>
      </c>
      <c r="M88" s="30">
        <v>1.15287890625</v>
      </c>
      <c r="N88" s="31" t="s">
        <v>116</v>
      </c>
      <c r="O88" s="30" t="s">
        <v>87</v>
      </c>
      <c r="Q88" s="30" t="s">
        <v>87</v>
      </c>
    </row>
    <row r="89" spans="2:17" ht="12" customHeight="1">
      <c r="B89" s="29" t="s">
        <v>41</v>
      </c>
      <c r="C89" s="30" t="s">
        <v>87</v>
      </c>
      <c r="E89" s="30">
        <v>2265.27725</v>
      </c>
      <c r="G89" s="30">
        <v>707.406875</v>
      </c>
      <c r="H89" s="31"/>
      <c r="I89" s="30">
        <v>1670.18</v>
      </c>
      <c r="J89" s="31"/>
      <c r="K89" s="30">
        <v>11786.053</v>
      </c>
      <c r="L89" s="31"/>
      <c r="M89" s="30">
        <v>1130.247375</v>
      </c>
      <c r="N89" s="31"/>
      <c r="O89" s="30">
        <v>164939.28</v>
      </c>
      <c r="Q89" s="30">
        <v>1900.65075</v>
      </c>
    </row>
    <row r="90" spans="2:17" ht="12" customHeight="1">
      <c r="B90" s="29" t="s">
        <v>42</v>
      </c>
      <c r="C90" s="30">
        <v>3866</v>
      </c>
      <c r="E90" s="30">
        <v>1339</v>
      </c>
      <c r="F90" s="31">
        <v>16</v>
      </c>
      <c r="G90" s="30">
        <v>1612.213</v>
      </c>
      <c r="H90" s="31"/>
      <c r="I90" s="30">
        <v>1778.881</v>
      </c>
      <c r="J90" s="31"/>
      <c r="K90" s="30">
        <v>2380.676</v>
      </c>
      <c r="L90" s="31"/>
      <c r="M90" s="30" t="s">
        <v>87</v>
      </c>
      <c r="N90" s="31"/>
      <c r="O90" s="30">
        <v>1468.78</v>
      </c>
      <c r="Q90" s="30" t="s">
        <v>87</v>
      </c>
    </row>
    <row r="91" spans="2:17" ht="12" customHeight="1">
      <c r="B91" s="29" t="s">
        <v>43</v>
      </c>
      <c r="C91" s="30">
        <v>668</v>
      </c>
      <c r="E91" s="30" t="s">
        <v>87</v>
      </c>
      <c r="G91" s="30">
        <v>2263.203</v>
      </c>
      <c r="H91" s="31"/>
      <c r="I91" s="30" t="s">
        <v>87</v>
      </c>
      <c r="J91" s="31"/>
      <c r="K91" s="30">
        <v>6063.104</v>
      </c>
      <c r="L91" s="31"/>
      <c r="M91" s="30" t="s">
        <v>87</v>
      </c>
      <c r="N91" s="31"/>
      <c r="O91" s="30">
        <v>3367.889</v>
      </c>
      <c r="Q91" s="30" t="s">
        <v>87</v>
      </c>
    </row>
    <row r="92" spans="2:18" ht="12" customHeight="1">
      <c r="B92" s="46" t="s">
        <v>117</v>
      </c>
      <c r="C92" s="47" t="s">
        <v>87</v>
      </c>
      <c r="D92" s="48"/>
      <c r="E92" s="47">
        <v>2.5</v>
      </c>
      <c r="F92" s="48"/>
      <c r="G92" s="47">
        <v>2.293</v>
      </c>
      <c r="H92" s="48"/>
      <c r="I92" s="47">
        <v>1.9654100341796874</v>
      </c>
      <c r="J92" s="48"/>
      <c r="K92" s="47">
        <v>4.3811201171875</v>
      </c>
      <c r="L92" s="48"/>
      <c r="M92" s="47">
        <v>7.22408984375</v>
      </c>
      <c r="N92" s="48"/>
      <c r="O92" s="47">
        <v>11.897650390625</v>
      </c>
      <c r="P92" s="48"/>
      <c r="Q92" s="47" t="s">
        <v>87</v>
      </c>
      <c r="R92" s="48"/>
    </row>
    <row r="93" spans="2:18" ht="12" customHeight="1">
      <c r="B93" s="46" t="s">
        <v>44</v>
      </c>
      <c r="C93" s="47">
        <v>2.743</v>
      </c>
      <c r="D93" s="48"/>
      <c r="E93" s="47">
        <v>1.951</v>
      </c>
      <c r="F93" s="48"/>
      <c r="G93" s="47">
        <v>0.936</v>
      </c>
      <c r="H93" s="48"/>
      <c r="I93" s="47">
        <v>0.835</v>
      </c>
      <c r="J93" s="48"/>
      <c r="K93" s="47">
        <v>0.634</v>
      </c>
      <c r="L93" s="48"/>
      <c r="M93" s="47">
        <v>0.61</v>
      </c>
      <c r="N93" s="48"/>
      <c r="O93" s="47">
        <v>0.756</v>
      </c>
      <c r="P93" s="48"/>
      <c r="Q93" s="47">
        <v>1.125</v>
      </c>
      <c r="R93" s="48"/>
    </row>
    <row r="94" spans="2:18" ht="12" customHeight="1">
      <c r="B94" s="46" t="s">
        <v>45</v>
      </c>
      <c r="C94" s="47" t="s">
        <v>87</v>
      </c>
      <c r="D94" s="48"/>
      <c r="E94" s="47" t="s">
        <v>87</v>
      </c>
      <c r="F94" s="48"/>
      <c r="G94" s="47" t="s">
        <v>87</v>
      </c>
      <c r="H94" s="48"/>
      <c r="I94" s="47" t="s">
        <v>87</v>
      </c>
      <c r="J94" s="48"/>
      <c r="K94" s="47">
        <v>7.888</v>
      </c>
      <c r="L94" s="48">
        <v>7</v>
      </c>
      <c r="M94" s="47">
        <v>1.008</v>
      </c>
      <c r="N94" s="48">
        <v>7</v>
      </c>
      <c r="O94" s="47" t="s">
        <v>87</v>
      </c>
      <c r="P94" s="48"/>
      <c r="Q94" s="47" t="s">
        <v>87</v>
      </c>
      <c r="R94" s="48"/>
    </row>
    <row r="95" spans="2:18" ht="12" customHeight="1">
      <c r="B95" s="46" t="s">
        <v>94</v>
      </c>
      <c r="C95" s="47" t="s">
        <v>87</v>
      </c>
      <c r="D95" s="48"/>
      <c r="E95" s="47" t="s">
        <v>87</v>
      </c>
      <c r="F95" s="48"/>
      <c r="G95" s="47">
        <v>2242.902</v>
      </c>
      <c r="H95" s="48"/>
      <c r="I95" s="47" t="s">
        <v>87</v>
      </c>
      <c r="J95" s="48"/>
      <c r="K95" s="47">
        <v>1032.041</v>
      </c>
      <c r="L95" s="48"/>
      <c r="M95" s="47" t="s">
        <v>87</v>
      </c>
      <c r="N95" s="48"/>
      <c r="O95" s="47">
        <v>524.193</v>
      </c>
      <c r="P95" s="48"/>
      <c r="Q95" s="47" t="s">
        <v>87</v>
      </c>
      <c r="R95" s="48"/>
    </row>
    <row r="96" spans="2:18" ht="12" customHeight="1">
      <c r="B96" s="46" t="s">
        <v>46</v>
      </c>
      <c r="C96" s="47">
        <v>83330.256</v>
      </c>
      <c r="D96" s="48"/>
      <c r="E96" s="47">
        <v>287272.416</v>
      </c>
      <c r="F96" s="48"/>
      <c r="G96" s="47">
        <v>142766.48</v>
      </c>
      <c r="H96" s="48"/>
      <c r="I96" s="47">
        <v>142496.72</v>
      </c>
      <c r="J96" s="48"/>
      <c r="K96" s="47">
        <v>140010.528</v>
      </c>
      <c r="L96" s="48"/>
      <c r="M96" s="47">
        <v>287652.768</v>
      </c>
      <c r="N96" s="48"/>
      <c r="O96" s="47">
        <v>122882.672</v>
      </c>
      <c r="P96" s="48"/>
      <c r="Q96" s="47">
        <v>141019.088</v>
      </c>
      <c r="R96" s="48"/>
    </row>
    <row r="97" spans="2:17" ht="12" customHeight="1">
      <c r="B97" s="29" t="s">
        <v>100</v>
      </c>
      <c r="C97" s="30" t="s">
        <v>87</v>
      </c>
      <c r="E97" s="30" t="s">
        <v>87</v>
      </c>
      <c r="G97" s="30" t="s">
        <v>87</v>
      </c>
      <c r="H97" s="31"/>
      <c r="I97" s="30" t="s">
        <v>87</v>
      </c>
      <c r="J97" s="31"/>
      <c r="K97" s="30" t="s">
        <v>87</v>
      </c>
      <c r="L97" s="31"/>
      <c r="M97" s="30" t="s">
        <v>87</v>
      </c>
      <c r="N97" s="31"/>
      <c r="O97" s="30">
        <v>8227.884</v>
      </c>
      <c r="P97" s="31">
        <v>17</v>
      </c>
      <c r="Q97" s="30" t="s">
        <v>87</v>
      </c>
    </row>
    <row r="98" spans="2:18" ht="12" customHeight="1">
      <c r="B98" s="29" t="s">
        <v>47</v>
      </c>
      <c r="C98" s="30">
        <v>64.88</v>
      </c>
      <c r="D98" s="31" t="s">
        <v>118</v>
      </c>
      <c r="E98" s="30">
        <v>217.039</v>
      </c>
      <c r="F98" s="31">
        <v>18</v>
      </c>
      <c r="G98" s="30">
        <v>278</v>
      </c>
      <c r="H98" s="31">
        <v>18</v>
      </c>
      <c r="I98" s="30">
        <v>339</v>
      </c>
      <c r="J98" s="31">
        <v>18</v>
      </c>
      <c r="K98" s="30">
        <v>413</v>
      </c>
      <c r="L98" s="31">
        <v>18</v>
      </c>
      <c r="M98" s="30">
        <v>491</v>
      </c>
      <c r="N98" s="31">
        <v>18</v>
      </c>
      <c r="O98" s="30">
        <v>472</v>
      </c>
      <c r="P98" s="31">
        <v>18</v>
      </c>
      <c r="Q98" s="30">
        <v>356</v>
      </c>
      <c r="R98" s="31">
        <v>18</v>
      </c>
    </row>
    <row r="99" spans="2:17" ht="12" customHeight="1">
      <c r="B99" s="29" t="s">
        <v>48</v>
      </c>
      <c r="C99" s="30">
        <v>1352.7</v>
      </c>
      <c r="E99" s="30">
        <v>1257.591</v>
      </c>
      <c r="G99" s="30">
        <v>422.274</v>
      </c>
      <c r="H99" s="31"/>
      <c r="I99" s="30" t="s">
        <v>87</v>
      </c>
      <c r="J99" s="31"/>
      <c r="K99" s="30">
        <v>532.941</v>
      </c>
      <c r="L99" s="31"/>
      <c r="M99" s="30" t="s">
        <v>87</v>
      </c>
      <c r="N99" s="31"/>
      <c r="O99" s="30">
        <v>527.205</v>
      </c>
      <c r="Q99" s="30" t="s">
        <v>87</v>
      </c>
    </row>
    <row r="100" spans="2:17" ht="12" customHeight="1">
      <c r="B100" s="29" t="s">
        <v>95</v>
      </c>
      <c r="C100" s="30" t="s">
        <v>87</v>
      </c>
      <c r="E100" s="30" t="s">
        <v>87</v>
      </c>
      <c r="G100" s="30">
        <v>107.906</v>
      </c>
      <c r="H100" s="31"/>
      <c r="I100" s="30" t="s">
        <v>87</v>
      </c>
      <c r="J100" s="31"/>
      <c r="K100" s="30">
        <v>116.405</v>
      </c>
      <c r="L100" s="31"/>
      <c r="M100" s="30" t="s">
        <v>87</v>
      </c>
      <c r="N100" s="31"/>
      <c r="O100" s="30">
        <v>152.744</v>
      </c>
      <c r="Q100" s="30" t="s">
        <v>87</v>
      </c>
    </row>
    <row r="101" spans="2:17" ht="12" customHeight="1">
      <c r="B101" s="29" t="s">
        <v>49</v>
      </c>
      <c r="C101" s="30" t="s">
        <v>87</v>
      </c>
      <c r="E101" s="30">
        <v>3222.85</v>
      </c>
      <c r="G101" s="30">
        <v>3116.013</v>
      </c>
      <c r="H101" s="31"/>
      <c r="I101" s="30" t="s">
        <v>87</v>
      </c>
      <c r="J101" s="31"/>
      <c r="K101" s="30">
        <v>4028.246</v>
      </c>
      <c r="L101" s="31"/>
      <c r="M101" s="30" t="s">
        <v>87</v>
      </c>
      <c r="N101" s="31"/>
      <c r="O101" s="30">
        <v>3648.602</v>
      </c>
      <c r="Q101" s="30" t="s">
        <v>87</v>
      </c>
    </row>
    <row r="102" spans="2:18" ht="12" customHeight="1">
      <c r="B102" s="46" t="s">
        <v>50</v>
      </c>
      <c r="C102" s="47" t="s">
        <v>87</v>
      </c>
      <c r="D102" s="48"/>
      <c r="E102" s="47" t="s">
        <v>87</v>
      </c>
      <c r="F102" s="48"/>
      <c r="G102" s="47">
        <v>1624.808</v>
      </c>
      <c r="H102" s="48"/>
      <c r="I102" s="47" t="s">
        <v>87</v>
      </c>
      <c r="J102" s="48"/>
      <c r="K102" s="47">
        <v>2654.065</v>
      </c>
      <c r="L102" s="48"/>
      <c r="M102" s="47" t="s">
        <v>87</v>
      </c>
      <c r="N102" s="48"/>
      <c r="O102" s="47">
        <v>2063.389</v>
      </c>
      <c r="P102" s="48"/>
      <c r="Q102" s="47" t="s">
        <v>87</v>
      </c>
      <c r="R102" s="48"/>
    </row>
    <row r="103" spans="2:18" ht="12" customHeight="1">
      <c r="B103" s="46" t="s">
        <v>51</v>
      </c>
      <c r="C103" s="47">
        <v>830.8</v>
      </c>
      <c r="D103" s="48"/>
      <c r="E103" s="47" t="s">
        <v>87</v>
      </c>
      <c r="F103" s="48"/>
      <c r="G103" s="47" t="s">
        <v>87</v>
      </c>
      <c r="H103" s="48"/>
      <c r="I103" s="47" t="s">
        <v>87</v>
      </c>
      <c r="J103" s="48"/>
      <c r="K103" s="47" t="s">
        <v>87</v>
      </c>
      <c r="L103" s="48"/>
      <c r="M103" s="47" t="s">
        <v>87</v>
      </c>
      <c r="N103" s="48"/>
      <c r="O103" s="47" t="s">
        <v>87</v>
      </c>
      <c r="P103" s="48"/>
      <c r="Q103" s="47" t="s">
        <v>87</v>
      </c>
      <c r="R103" s="48"/>
    </row>
    <row r="104" spans="2:18" ht="12" customHeight="1">
      <c r="B104" s="46" t="s">
        <v>52</v>
      </c>
      <c r="C104" s="47" t="s">
        <v>87</v>
      </c>
      <c r="D104" s="48"/>
      <c r="E104" s="47">
        <v>0.046</v>
      </c>
      <c r="F104" s="48"/>
      <c r="G104" s="47" t="s">
        <v>87</v>
      </c>
      <c r="H104" s="48"/>
      <c r="I104" s="47" t="s">
        <v>87</v>
      </c>
      <c r="J104" s="48"/>
      <c r="K104" s="47" t="s">
        <v>87</v>
      </c>
      <c r="L104" s="48"/>
      <c r="M104" s="47" t="s">
        <v>87</v>
      </c>
      <c r="N104" s="48"/>
      <c r="O104" s="47" t="s">
        <v>87</v>
      </c>
      <c r="P104" s="48"/>
      <c r="Q104" s="47" t="s">
        <v>87</v>
      </c>
      <c r="R104" s="48"/>
    </row>
    <row r="105" spans="2:18" ht="12" customHeight="1">
      <c r="B105" s="46" t="s">
        <v>53</v>
      </c>
      <c r="C105" s="47" t="s">
        <v>87</v>
      </c>
      <c r="D105" s="48"/>
      <c r="E105" s="47">
        <v>1800</v>
      </c>
      <c r="F105" s="48"/>
      <c r="G105" s="47">
        <v>1808</v>
      </c>
      <c r="H105" s="48"/>
      <c r="I105" s="47">
        <v>1814</v>
      </c>
      <c r="J105" s="48"/>
      <c r="K105" s="47">
        <v>1832</v>
      </c>
      <c r="L105" s="48"/>
      <c r="M105" s="47">
        <v>1849</v>
      </c>
      <c r="N105" s="48"/>
      <c r="O105" s="47" t="s">
        <v>87</v>
      </c>
      <c r="P105" s="48"/>
      <c r="Q105" s="47" t="s">
        <v>87</v>
      </c>
      <c r="R105" s="48"/>
    </row>
    <row r="106" spans="2:18" ht="12" customHeight="1">
      <c r="B106" s="46" t="s">
        <v>54</v>
      </c>
      <c r="C106" s="47" t="s">
        <v>87</v>
      </c>
      <c r="D106" s="48"/>
      <c r="E106" s="47" t="s">
        <v>87</v>
      </c>
      <c r="F106" s="48"/>
      <c r="G106" s="47" t="s">
        <v>87</v>
      </c>
      <c r="H106" s="48"/>
      <c r="I106" s="47" t="s">
        <v>87</v>
      </c>
      <c r="J106" s="48"/>
      <c r="K106" s="47" t="s">
        <v>87</v>
      </c>
      <c r="L106" s="48"/>
      <c r="M106" s="47">
        <v>1.9</v>
      </c>
      <c r="N106" s="48">
        <v>20</v>
      </c>
      <c r="O106" s="47" t="s">
        <v>87</v>
      </c>
      <c r="P106" s="48"/>
      <c r="Q106" s="47" t="s">
        <v>87</v>
      </c>
      <c r="R106" s="48"/>
    </row>
    <row r="107" spans="2:17" ht="12" customHeight="1">
      <c r="B107" s="29" t="s">
        <v>55</v>
      </c>
      <c r="C107" s="30" t="s">
        <v>87</v>
      </c>
      <c r="E107" s="30">
        <v>11.452</v>
      </c>
      <c r="G107" s="30" t="s">
        <v>87</v>
      </c>
      <c r="H107" s="31"/>
      <c r="I107" s="30" t="s">
        <v>87</v>
      </c>
      <c r="J107" s="31"/>
      <c r="K107" s="30" t="s">
        <v>87</v>
      </c>
      <c r="L107" s="31"/>
      <c r="M107" s="30" t="s">
        <v>87</v>
      </c>
      <c r="N107" s="31"/>
      <c r="O107" s="30" t="s">
        <v>87</v>
      </c>
      <c r="Q107" s="30" t="s">
        <v>87</v>
      </c>
    </row>
    <row r="108" spans="2:17" ht="12" customHeight="1">
      <c r="B108" s="29" t="s">
        <v>56</v>
      </c>
      <c r="C108" s="30" t="s">
        <v>87</v>
      </c>
      <c r="E108" s="30" t="s">
        <v>87</v>
      </c>
      <c r="G108" s="30">
        <v>997.579</v>
      </c>
      <c r="H108" s="31"/>
      <c r="I108" s="30" t="s">
        <v>87</v>
      </c>
      <c r="J108" s="31"/>
      <c r="K108" s="30">
        <v>10.796</v>
      </c>
      <c r="L108" s="31"/>
      <c r="M108" s="30" t="s">
        <v>87</v>
      </c>
      <c r="N108" s="31"/>
      <c r="O108" s="30">
        <v>1024.004</v>
      </c>
      <c r="Q108" s="30" t="s">
        <v>87</v>
      </c>
    </row>
    <row r="109" spans="2:18" ht="12" customHeight="1">
      <c r="B109" s="29" t="s">
        <v>57</v>
      </c>
      <c r="C109" s="30">
        <v>3562.8765</v>
      </c>
      <c r="D109" s="31">
        <v>21</v>
      </c>
      <c r="E109" s="30">
        <v>2436.8895</v>
      </c>
      <c r="F109" s="31">
        <v>21</v>
      </c>
      <c r="G109" s="30">
        <v>2420.297</v>
      </c>
      <c r="H109" s="31">
        <v>21</v>
      </c>
      <c r="I109" s="30">
        <v>2411.75925</v>
      </c>
      <c r="J109" s="31">
        <v>21</v>
      </c>
      <c r="K109" s="30">
        <v>2370.94325</v>
      </c>
      <c r="L109" s="31">
        <v>21</v>
      </c>
      <c r="M109" s="30">
        <v>2585.23475</v>
      </c>
      <c r="N109" s="31">
        <v>21</v>
      </c>
      <c r="O109" s="30">
        <v>2301.244</v>
      </c>
      <c r="P109" s="31">
        <v>21</v>
      </c>
      <c r="Q109" s="30">
        <v>1230.33825</v>
      </c>
      <c r="R109" s="31">
        <v>21</v>
      </c>
    </row>
    <row r="110" spans="2:18" ht="12" customHeight="1">
      <c r="B110" s="29" t="s">
        <v>119</v>
      </c>
      <c r="C110" s="30" t="s">
        <v>87</v>
      </c>
      <c r="E110" s="30" t="s">
        <v>87</v>
      </c>
      <c r="G110" s="30" t="s">
        <v>87</v>
      </c>
      <c r="H110" s="31"/>
      <c r="I110" s="30" t="s">
        <v>87</v>
      </c>
      <c r="J110" s="31"/>
      <c r="K110" s="30" t="s">
        <v>87</v>
      </c>
      <c r="L110" s="31"/>
      <c r="M110" s="30" t="s">
        <v>87</v>
      </c>
      <c r="N110" s="31"/>
      <c r="O110" s="30" t="s">
        <v>87</v>
      </c>
      <c r="Q110" s="30">
        <v>272.85459375</v>
      </c>
      <c r="R110" s="31">
        <v>22</v>
      </c>
    </row>
    <row r="111" spans="2:17" ht="12" customHeight="1">
      <c r="B111" s="29" t="s">
        <v>58</v>
      </c>
      <c r="C111" s="30">
        <v>2160</v>
      </c>
      <c r="D111" s="31">
        <v>23</v>
      </c>
      <c r="E111" s="30">
        <v>4991</v>
      </c>
      <c r="F111" s="31">
        <v>24</v>
      </c>
      <c r="G111" s="30">
        <v>7972.97</v>
      </c>
      <c r="H111" s="31"/>
      <c r="I111" s="30" t="s">
        <v>87</v>
      </c>
      <c r="J111" s="31"/>
      <c r="K111" s="30">
        <v>8448.468</v>
      </c>
      <c r="L111" s="31"/>
      <c r="M111" s="30" t="s">
        <v>87</v>
      </c>
      <c r="N111" s="31"/>
      <c r="O111" s="30">
        <v>7285.198</v>
      </c>
      <c r="Q111" s="30" t="s">
        <v>87</v>
      </c>
    </row>
    <row r="112" spans="2:18" ht="12" customHeight="1">
      <c r="B112" s="46" t="s">
        <v>59</v>
      </c>
      <c r="C112" s="47">
        <v>194224.72</v>
      </c>
      <c r="D112" s="48"/>
      <c r="E112" s="47">
        <v>27375.774</v>
      </c>
      <c r="F112" s="48">
        <v>25</v>
      </c>
      <c r="G112" s="47" t="s">
        <v>87</v>
      </c>
      <c r="H112" s="48"/>
      <c r="I112" s="47">
        <v>34788.408</v>
      </c>
      <c r="J112" s="48">
        <v>25</v>
      </c>
      <c r="K112" s="47" t="s">
        <v>87</v>
      </c>
      <c r="L112" s="48"/>
      <c r="M112" s="47" t="s">
        <v>87</v>
      </c>
      <c r="N112" s="48"/>
      <c r="O112" s="47" t="s">
        <v>87</v>
      </c>
      <c r="P112" s="48"/>
      <c r="Q112" s="47" t="s">
        <v>87</v>
      </c>
      <c r="R112" s="48"/>
    </row>
    <row r="113" spans="2:18" ht="12" customHeight="1">
      <c r="B113" s="46" t="s">
        <v>60</v>
      </c>
      <c r="C113" s="47">
        <v>38.2</v>
      </c>
      <c r="D113" s="48"/>
      <c r="E113" s="47" t="s">
        <v>87</v>
      </c>
      <c r="F113" s="48"/>
      <c r="G113" s="47" t="s">
        <v>87</v>
      </c>
      <c r="H113" s="48"/>
      <c r="I113" s="47" t="s">
        <v>87</v>
      </c>
      <c r="J113" s="48"/>
      <c r="K113" s="47" t="s">
        <v>87</v>
      </c>
      <c r="L113" s="48"/>
      <c r="M113" s="47" t="s">
        <v>87</v>
      </c>
      <c r="N113" s="48"/>
      <c r="O113" s="47" t="s">
        <v>87</v>
      </c>
      <c r="P113" s="48"/>
      <c r="Q113" s="47" t="s">
        <v>87</v>
      </c>
      <c r="R113" s="48"/>
    </row>
    <row r="114" spans="2:18" ht="12" customHeight="1">
      <c r="B114" s="46" t="s">
        <v>61</v>
      </c>
      <c r="C114" s="47" t="s">
        <v>87</v>
      </c>
      <c r="D114" s="48"/>
      <c r="E114" s="47">
        <v>53.75</v>
      </c>
      <c r="F114" s="48"/>
      <c r="G114" s="47" t="s">
        <v>87</v>
      </c>
      <c r="H114" s="48"/>
      <c r="I114" s="47">
        <v>80</v>
      </c>
      <c r="J114" s="48"/>
      <c r="K114" s="47" t="s">
        <v>87</v>
      </c>
      <c r="L114" s="48"/>
      <c r="M114" s="47" t="s">
        <v>87</v>
      </c>
      <c r="N114" s="48"/>
      <c r="O114" s="47" t="s">
        <v>87</v>
      </c>
      <c r="P114" s="48"/>
      <c r="Q114" s="47" t="s">
        <v>87</v>
      </c>
      <c r="R114" s="48"/>
    </row>
    <row r="115" spans="2:18" ht="12" customHeight="1">
      <c r="B115" s="46" t="s">
        <v>62</v>
      </c>
      <c r="C115" s="47" t="s">
        <v>87</v>
      </c>
      <c r="D115" s="48"/>
      <c r="E115" s="47">
        <v>25.76580078125</v>
      </c>
      <c r="F115" s="48">
        <v>26</v>
      </c>
      <c r="G115" s="47">
        <v>37.827</v>
      </c>
      <c r="H115" s="48">
        <v>26</v>
      </c>
      <c r="I115" s="47">
        <v>27.405</v>
      </c>
      <c r="J115" s="48">
        <v>26</v>
      </c>
      <c r="K115" s="47" t="s">
        <v>87</v>
      </c>
      <c r="L115" s="48"/>
      <c r="M115" s="47">
        <v>29.362</v>
      </c>
      <c r="N115" s="48">
        <v>26</v>
      </c>
      <c r="O115" s="47">
        <v>17</v>
      </c>
      <c r="P115" s="48">
        <v>26</v>
      </c>
      <c r="Q115" s="47">
        <v>11</v>
      </c>
      <c r="R115" s="48">
        <v>26</v>
      </c>
    </row>
    <row r="116" spans="1:18" ht="14.25">
      <c r="A116" s="49"/>
      <c r="B116" s="52"/>
      <c r="C116" s="121"/>
      <c r="D116" s="122"/>
      <c r="E116" s="53"/>
      <c r="F116" s="54"/>
      <c r="G116" s="55"/>
      <c r="H116" s="56"/>
      <c r="I116" s="55"/>
      <c r="J116" s="56"/>
      <c r="K116" s="55"/>
      <c r="L116" s="56"/>
      <c r="M116" s="55"/>
      <c r="N116" s="56"/>
      <c r="O116" s="53"/>
      <c r="P116" s="54"/>
      <c r="Q116" s="53"/>
      <c r="R116" s="54"/>
    </row>
    <row r="117" spans="2:18" s="49" customFormat="1" ht="14.25">
      <c r="B117" s="57"/>
      <c r="C117" s="58"/>
      <c r="D117" s="59"/>
      <c r="E117" s="60"/>
      <c r="F117" s="61"/>
      <c r="G117" s="62"/>
      <c r="H117" s="63"/>
      <c r="I117" s="62"/>
      <c r="J117" s="63"/>
      <c r="K117" s="62"/>
      <c r="L117" s="63"/>
      <c r="M117" s="62"/>
      <c r="N117" s="63"/>
      <c r="O117" s="60"/>
      <c r="P117" s="61"/>
      <c r="Q117" s="60"/>
      <c r="R117" s="61"/>
    </row>
    <row r="118" spans="1:8" ht="14.25">
      <c r="A118" s="64" t="s">
        <v>63</v>
      </c>
      <c r="C118" s="65"/>
      <c r="D118" s="66"/>
      <c r="G118" s="67"/>
      <c r="H118" s="68"/>
    </row>
    <row r="119" spans="1:8" ht="3" customHeight="1">
      <c r="A119" s="64"/>
      <c r="C119" s="65"/>
      <c r="D119" s="66"/>
      <c r="G119" s="67"/>
      <c r="H119" s="68"/>
    </row>
    <row r="120" spans="1:17" ht="12.75" customHeight="1">
      <c r="A120" s="123" t="s">
        <v>81</v>
      </c>
      <c r="B120" s="123"/>
      <c r="C120" s="123"/>
      <c r="D120" s="123"/>
      <c r="E120" s="123"/>
      <c r="F120" s="123"/>
      <c r="G120" s="123"/>
      <c r="H120" s="123"/>
      <c r="I120" s="123"/>
      <c r="J120" s="123"/>
      <c r="K120" s="123"/>
      <c r="L120" s="123"/>
      <c r="M120" s="123"/>
      <c r="N120" s="123"/>
      <c r="O120" s="123"/>
      <c r="P120" s="123"/>
      <c r="Q120" s="123"/>
    </row>
    <row r="121" spans="1:17" ht="12.75" customHeight="1">
      <c r="A121" s="123" t="s">
        <v>120</v>
      </c>
      <c r="B121" s="123"/>
      <c r="C121" s="123"/>
      <c r="D121" s="123"/>
      <c r="E121" s="123"/>
      <c r="F121" s="123"/>
      <c r="G121" s="123"/>
      <c r="H121" s="123"/>
      <c r="I121" s="123"/>
      <c r="J121" s="123"/>
      <c r="K121" s="123"/>
      <c r="L121" s="123"/>
      <c r="M121" s="123"/>
      <c r="N121" s="123"/>
      <c r="O121" s="123"/>
      <c r="P121" s="123"/>
      <c r="Q121" s="123"/>
    </row>
    <row r="122" spans="1:17" ht="12.75" customHeight="1">
      <c r="A122" s="123" t="s">
        <v>121</v>
      </c>
      <c r="B122" s="123"/>
      <c r="C122" s="123"/>
      <c r="D122" s="123"/>
      <c r="E122" s="123"/>
      <c r="F122" s="123"/>
      <c r="G122" s="123"/>
      <c r="H122" s="123"/>
      <c r="I122" s="123"/>
      <c r="J122" s="123"/>
      <c r="K122" s="123"/>
      <c r="L122" s="123"/>
      <c r="M122" s="123"/>
      <c r="N122" s="123"/>
      <c r="O122" s="123"/>
      <c r="P122" s="123"/>
      <c r="Q122" s="123"/>
    </row>
    <row r="123" spans="1:8" ht="12.75" customHeight="1">
      <c r="A123" s="69"/>
      <c r="B123" s="70"/>
      <c r="C123" s="71"/>
      <c r="D123" s="72"/>
      <c r="E123" s="71"/>
      <c r="F123" s="72"/>
      <c r="G123" s="73"/>
      <c r="H123" s="68"/>
    </row>
    <row r="124" spans="1:8" ht="15" customHeight="1">
      <c r="A124" s="74" t="s">
        <v>64</v>
      </c>
      <c r="B124" s="75"/>
      <c r="C124" s="76"/>
      <c r="D124" s="77"/>
      <c r="E124" s="71"/>
      <c r="F124" s="72"/>
      <c r="G124" s="73"/>
      <c r="H124" s="68"/>
    </row>
    <row r="125" spans="1:8" ht="3" customHeight="1">
      <c r="A125" s="74"/>
      <c r="B125" s="75"/>
      <c r="C125" s="76"/>
      <c r="D125" s="77"/>
      <c r="E125" s="71"/>
      <c r="F125" s="72"/>
      <c r="G125" s="73"/>
      <c r="H125" s="68"/>
    </row>
    <row r="126" spans="1:18" ht="12.75" customHeight="1">
      <c r="A126" s="109">
        <v>1</v>
      </c>
      <c r="B126" s="114" t="s">
        <v>65</v>
      </c>
      <c r="C126" s="114"/>
      <c r="D126" s="114"/>
      <c r="E126" s="114"/>
      <c r="F126" s="114"/>
      <c r="G126" s="114"/>
      <c r="H126" s="114"/>
      <c r="I126" s="114"/>
      <c r="J126" s="114"/>
      <c r="K126" s="114"/>
      <c r="L126" s="114"/>
      <c r="M126" s="114"/>
      <c r="N126" s="114"/>
      <c r="O126" s="114"/>
      <c r="P126" s="114"/>
      <c r="Q126" s="114"/>
      <c r="R126" s="114"/>
    </row>
    <row r="127" spans="1:18" ht="12.75" customHeight="1">
      <c r="A127" s="109">
        <v>2</v>
      </c>
      <c r="B127" s="114" t="s">
        <v>66</v>
      </c>
      <c r="C127" s="114"/>
      <c r="D127" s="114"/>
      <c r="E127" s="114"/>
      <c r="F127" s="114"/>
      <c r="G127" s="114"/>
      <c r="H127" s="114"/>
      <c r="I127" s="114"/>
      <c r="J127" s="114"/>
      <c r="K127" s="114"/>
      <c r="L127" s="114"/>
      <c r="M127" s="114"/>
      <c r="N127" s="114"/>
      <c r="O127" s="114"/>
      <c r="P127" s="114"/>
      <c r="Q127" s="114"/>
      <c r="R127" s="114"/>
    </row>
    <row r="128" spans="1:18" ht="12.75" customHeight="1">
      <c r="A128" s="109">
        <v>3</v>
      </c>
      <c r="B128" s="114" t="s">
        <v>67</v>
      </c>
      <c r="C128" s="114"/>
      <c r="D128" s="114"/>
      <c r="E128" s="114"/>
      <c r="F128" s="114"/>
      <c r="G128" s="114"/>
      <c r="H128" s="114"/>
      <c r="I128" s="114"/>
      <c r="J128" s="114"/>
      <c r="K128" s="114"/>
      <c r="L128" s="114"/>
      <c r="M128" s="114"/>
      <c r="N128" s="114"/>
      <c r="O128" s="114"/>
      <c r="P128" s="114"/>
      <c r="Q128" s="114"/>
      <c r="R128" s="114"/>
    </row>
    <row r="129" spans="1:18" ht="21" customHeight="1">
      <c r="A129" s="109">
        <v>4</v>
      </c>
      <c r="B129" s="114" t="s">
        <v>82</v>
      </c>
      <c r="C129" s="114"/>
      <c r="D129" s="114"/>
      <c r="E129" s="114"/>
      <c r="F129" s="114"/>
      <c r="G129" s="114"/>
      <c r="H129" s="114"/>
      <c r="I129" s="114"/>
      <c r="J129" s="114"/>
      <c r="K129" s="114"/>
      <c r="L129" s="114"/>
      <c r="M129" s="114"/>
      <c r="N129" s="114"/>
      <c r="O129" s="114"/>
      <c r="P129" s="114"/>
      <c r="Q129" s="114"/>
      <c r="R129" s="114"/>
    </row>
    <row r="130" spans="1:18" ht="14.25" customHeight="1">
      <c r="A130" s="109">
        <v>5</v>
      </c>
      <c r="B130" s="114" t="s">
        <v>68</v>
      </c>
      <c r="C130" s="114"/>
      <c r="D130" s="114"/>
      <c r="E130" s="114"/>
      <c r="F130" s="114"/>
      <c r="G130" s="114"/>
      <c r="H130" s="114"/>
      <c r="I130" s="114"/>
      <c r="J130" s="114"/>
      <c r="K130" s="114"/>
      <c r="L130" s="114"/>
      <c r="M130" s="114"/>
      <c r="N130" s="114"/>
      <c r="O130" s="114"/>
      <c r="P130" s="114"/>
      <c r="Q130" s="114"/>
      <c r="R130" s="114"/>
    </row>
    <row r="131" spans="1:18" ht="12.75" customHeight="1">
      <c r="A131" s="109">
        <v>6</v>
      </c>
      <c r="B131" s="114" t="s">
        <v>69</v>
      </c>
      <c r="C131" s="114"/>
      <c r="D131" s="114"/>
      <c r="E131" s="114"/>
      <c r="F131" s="114"/>
      <c r="G131" s="114"/>
      <c r="H131" s="114"/>
      <c r="I131" s="114"/>
      <c r="J131" s="114"/>
      <c r="K131" s="114"/>
      <c r="L131" s="114"/>
      <c r="M131" s="114"/>
      <c r="N131" s="114"/>
      <c r="O131" s="114"/>
      <c r="P131" s="114"/>
      <c r="Q131" s="114"/>
      <c r="R131" s="114"/>
    </row>
    <row r="132" spans="1:18" s="49" customFormat="1" ht="12.75" customHeight="1">
      <c r="A132" s="110">
        <v>7</v>
      </c>
      <c r="B132" s="114" t="s">
        <v>122</v>
      </c>
      <c r="C132" s="114"/>
      <c r="D132" s="114"/>
      <c r="E132" s="114"/>
      <c r="F132" s="114"/>
      <c r="G132" s="114"/>
      <c r="H132" s="114"/>
      <c r="I132" s="114"/>
      <c r="J132" s="114"/>
      <c r="K132" s="114"/>
      <c r="L132" s="114"/>
      <c r="M132" s="114"/>
      <c r="N132" s="114"/>
      <c r="O132" s="114"/>
      <c r="P132" s="114"/>
      <c r="Q132" s="114"/>
      <c r="R132" s="114"/>
    </row>
    <row r="133" spans="1:18" s="49" customFormat="1" ht="12.75" customHeight="1">
      <c r="A133" s="110">
        <v>8</v>
      </c>
      <c r="B133" s="114" t="s">
        <v>70</v>
      </c>
      <c r="C133" s="114"/>
      <c r="D133" s="114"/>
      <c r="E133" s="114"/>
      <c r="F133" s="114"/>
      <c r="G133" s="114"/>
      <c r="H133" s="114"/>
      <c r="I133" s="114"/>
      <c r="J133" s="114"/>
      <c r="K133" s="114"/>
      <c r="L133" s="114"/>
      <c r="M133" s="114"/>
      <c r="N133" s="114"/>
      <c r="O133" s="114"/>
      <c r="P133" s="114"/>
      <c r="Q133" s="114"/>
      <c r="R133" s="114"/>
    </row>
    <row r="134" spans="1:18" ht="12.75" customHeight="1">
      <c r="A134" s="109">
        <v>9</v>
      </c>
      <c r="B134" s="114" t="s">
        <v>123</v>
      </c>
      <c r="C134" s="114"/>
      <c r="D134" s="114"/>
      <c r="E134" s="114"/>
      <c r="F134" s="114"/>
      <c r="G134" s="114"/>
      <c r="H134" s="114"/>
      <c r="I134" s="114"/>
      <c r="J134" s="114"/>
      <c r="K134" s="114"/>
      <c r="L134" s="114"/>
      <c r="M134" s="114"/>
      <c r="N134" s="114"/>
      <c r="O134" s="114"/>
      <c r="P134" s="114"/>
      <c r="Q134" s="114"/>
      <c r="R134" s="114"/>
    </row>
    <row r="135" spans="1:18" ht="12.75" customHeight="1">
      <c r="A135" s="109">
        <v>10</v>
      </c>
      <c r="B135" s="114" t="s">
        <v>83</v>
      </c>
      <c r="C135" s="114"/>
      <c r="D135" s="114"/>
      <c r="E135" s="114"/>
      <c r="F135" s="114"/>
      <c r="G135" s="114"/>
      <c r="H135" s="114"/>
      <c r="I135" s="114"/>
      <c r="J135" s="114"/>
      <c r="K135" s="114"/>
      <c r="L135" s="114"/>
      <c r="M135" s="114"/>
      <c r="N135" s="114"/>
      <c r="O135" s="114"/>
      <c r="P135" s="114"/>
      <c r="Q135" s="114"/>
      <c r="R135" s="114"/>
    </row>
    <row r="136" spans="1:18" ht="12.75" customHeight="1">
      <c r="A136" s="109">
        <v>11</v>
      </c>
      <c r="B136" s="114" t="s">
        <v>71</v>
      </c>
      <c r="C136" s="114"/>
      <c r="D136" s="114"/>
      <c r="E136" s="114"/>
      <c r="F136" s="114"/>
      <c r="G136" s="114"/>
      <c r="H136" s="114"/>
      <c r="I136" s="114"/>
      <c r="J136" s="114"/>
      <c r="K136" s="114"/>
      <c r="L136" s="114"/>
      <c r="M136" s="114"/>
      <c r="N136" s="114"/>
      <c r="O136" s="114"/>
      <c r="P136" s="114"/>
      <c r="Q136" s="114"/>
      <c r="R136" s="114"/>
    </row>
    <row r="137" spans="1:18" ht="12.75" customHeight="1">
      <c r="A137" s="109">
        <v>12</v>
      </c>
      <c r="B137" s="114" t="s">
        <v>127</v>
      </c>
      <c r="C137" s="114"/>
      <c r="D137" s="114"/>
      <c r="E137" s="114"/>
      <c r="F137" s="114"/>
      <c r="G137" s="114"/>
      <c r="H137" s="114"/>
      <c r="I137" s="114"/>
      <c r="J137" s="114"/>
      <c r="K137" s="114"/>
      <c r="L137" s="114"/>
      <c r="M137" s="114"/>
      <c r="N137" s="114"/>
      <c r="O137" s="114"/>
      <c r="P137" s="114"/>
      <c r="Q137" s="114"/>
      <c r="R137" s="114"/>
    </row>
    <row r="138" spans="1:18" ht="12.75" customHeight="1">
      <c r="A138" s="109">
        <v>13</v>
      </c>
      <c r="B138" s="114" t="s">
        <v>84</v>
      </c>
      <c r="C138" s="114"/>
      <c r="D138" s="114"/>
      <c r="E138" s="114"/>
      <c r="F138" s="114"/>
      <c r="G138" s="114"/>
      <c r="H138" s="114"/>
      <c r="I138" s="114"/>
      <c r="J138" s="114"/>
      <c r="K138" s="114"/>
      <c r="L138" s="114"/>
      <c r="M138" s="114"/>
      <c r="N138" s="114"/>
      <c r="O138" s="114"/>
      <c r="P138" s="114"/>
      <c r="Q138" s="114"/>
      <c r="R138" s="114"/>
    </row>
    <row r="139" spans="1:18" ht="38.25" customHeight="1">
      <c r="A139" s="109">
        <v>14</v>
      </c>
      <c r="B139" s="114" t="s">
        <v>130</v>
      </c>
      <c r="C139" s="114"/>
      <c r="D139" s="114"/>
      <c r="E139" s="114"/>
      <c r="F139" s="114"/>
      <c r="G139" s="114"/>
      <c r="H139" s="114"/>
      <c r="I139" s="114"/>
      <c r="J139" s="114"/>
      <c r="K139" s="114"/>
      <c r="L139" s="114"/>
      <c r="M139" s="114"/>
      <c r="N139" s="114"/>
      <c r="O139" s="114"/>
      <c r="P139" s="114"/>
      <c r="Q139" s="114"/>
      <c r="R139" s="114"/>
    </row>
    <row r="140" spans="1:18" ht="22.5" customHeight="1">
      <c r="A140" s="109">
        <v>15</v>
      </c>
      <c r="B140" s="114" t="s">
        <v>124</v>
      </c>
      <c r="C140" s="114"/>
      <c r="D140" s="114"/>
      <c r="E140" s="114"/>
      <c r="F140" s="114"/>
      <c r="G140" s="114"/>
      <c r="H140" s="114"/>
      <c r="I140" s="114"/>
      <c r="J140" s="114"/>
      <c r="K140" s="114"/>
      <c r="L140" s="114"/>
      <c r="M140" s="114"/>
      <c r="N140" s="114"/>
      <c r="O140" s="114"/>
      <c r="P140" s="114"/>
      <c r="Q140" s="114"/>
      <c r="R140" s="114"/>
    </row>
    <row r="141" spans="1:18" ht="12.75" customHeight="1">
      <c r="A141" s="109">
        <v>16</v>
      </c>
      <c r="B141" s="114" t="s">
        <v>72</v>
      </c>
      <c r="C141" s="114"/>
      <c r="D141" s="114"/>
      <c r="E141" s="114"/>
      <c r="F141" s="114"/>
      <c r="G141" s="114"/>
      <c r="H141" s="114"/>
      <c r="I141" s="114"/>
      <c r="J141" s="114"/>
      <c r="K141" s="114"/>
      <c r="L141" s="114"/>
      <c r="M141" s="114"/>
      <c r="N141" s="114"/>
      <c r="O141" s="114"/>
      <c r="P141" s="114"/>
      <c r="Q141" s="114"/>
      <c r="R141" s="114"/>
    </row>
    <row r="142" spans="1:18" ht="23.25" customHeight="1">
      <c r="A142" s="109">
        <v>17</v>
      </c>
      <c r="B142" s="114" t="s">
        <v>128</v>
      </c>
      <c r="C142" s="114"/>
      <c r="D142" s="114"/>
      <c r="E142" s="114"/>
      <c r="F142" s="114"/>
      <c r="G142" s="114"/>
      <c r="H142" s="114"/>
      <c r="I142" s="114"/>
      <c r="J142" s="114"/>
      <c r="K142" s="114"/>
      <c r="L142" s="114"/>
      <c r="M142" s="114"/>
      <c r="N142" s="114"/>
      <c r="O142" s="114"/>
      <c r="P142" s="114"/>
      <c r="Q142" s="114"/>
      <c r="R142" s="114"/>
    </row>
    <row r="143" spans="1:18" ht="12.75" customHeight="1">
      <c r="A143" s="109">
        <v>18</v>
      </c>
      <c r="B143" s="114" t="s">
        <v>129</v>
      </c>
      <c r="C143" s="114"/>
      <c r="D143" s="114"/>
      <c r="E143" s="114"/>
      <c r="F143" s="114"/>
      <c r="G143" s="114"/>
      <c r="H143" s="114"/>
      <c r="I143" s="114"/>
      <c r="J143" s="114"/>
      <c r="K143" s="114"/>
      <c r="L143" s="114"/>
      <c r="M143" s="114"/>
      <c r="N143" s="114"/>
      <c r="O143" s="114"/>
      <c r="P143" s="114"/>
      <c r="Q143" s="114"/>
      <c r="R143" s="114"/>
    </row>
    <row r="144" spans="1:18" ht="12.75" customHeight="1">
      <c r="A144" s="109">
        <v>19</v>
      </c>
      <c r="B144" s="114" t="s">
        <v>125</v>
      </c>
      <c r="C144" s="114"/>
      <c r="D144" s="114"/>
      <c r="E144" s="114"/>
      <c r="F144" s="114"/>
      <c r="G144" s="114"/>
      <c r="H144" s="114"/>
      <c r="I144" s="114"/>
      <c r="J144" s="114"/>
      <c r="K144" s="114"/>
      <c r="L144" s="114"/>
      <c r="M144" s="114"/>
      <c r="N144" s="114"/>
      <c r="O144" s="114"/>
      <c r="P144" s="114"/>
      <c r="Q144" s="114"/>
      <c r="R144" s="114"/>
    </row>
    <row r="145" spans="1:18" s="49" customFormat="1" ht="12.75" customHeight="1">
      <c r="A145" s="110">
        <v>20</v>
      </c>
      <c r="B145" s="114" t="s">
        <v>85</v>
      </c>
      <c r="C145" s="114"/>
      <c r="D145" s="114"/>
      <c r="E145" s="114"/>
      <c r="F145" s="114"/>
      <c r="G145" s="114"/>
      <c r="H145" s="114"/>
      <c r="I145" s="114"/>
      <c r="J145" s="114"/>
      <c r="K145" s="114"/>
      <c r="L145" s="114"/>
      <c r="M145" s="114"/>
      <c r="N145" s="114"/>
      <c r="O145" s="114"/>
      <c r="P145" s="114"/>
      <c r="Q145" s="114"/>
      <c r="R145" s="114"/>
    </row>
    <row r="146" spans="1:18" s="49" customFormat="1" ht="12.75" customHeight="1">
      <c r="A146" s="110">
        <v>21</v>
      </c>
      <c r="B146" s="114" t="s">
        <v>73</v>
      </c>
      <c r="C146" s="114"/>
      <c r="D146" s="114"/>
      <c r="E146" s="114"/>
      <c r="F146" s="114"/>
      <c r="G146" s="114"/>
      <c r="H146" s="114"/>
      <c r="I146" s="114"/>
      <c r="J146" s="114"/>
      <c r="K146" s="114"/>
      <c r="L146" s="114"/>
      <c r="M146" s="114"/>
      <c r="N146" s="114"/>
      <c r="O146" s="114"/>
      <c r="P146" s="114"/>
      <c r="Q146" s="114"/>
      <c r="R146" s="114"/>
    </row>
    <row r="147" spans="1:18" ht="26.25" customHeight="1">
      <c r="A147" s="109">
        <v>22</v>
      </c>
      <c r="B147" s="114" t="s">
        <v>126</v>
      </c>
      <c r="C147" s="114"/>
      <c r="D147" s="114"/>
      <c r="E147" s="114"/>
      <c r="F147" s="114"/>
      <c r="G147" s="114"/>
      <c r="H147" s="114"/>
      <c r="I147" s="114"/>
      <c r="J147" s="114"/>
      <c r="K147" s="114"/>
      <c r="L147" s="114"/>
      <c r="M147" s="114"/>
      <c r="N147" s="114"/>
      <c r="O147" s="114"/>
      <c r="P147" s="114"/>
      <c r="Q147" s="114"/>
      <c r="R147" s="114"/>
    </row>
    <row r="148" spans="1:18" ht="12.75" customHeight="1">
      <c r="A148" s="109">
        <v>23</v>
      </c>
      <c r="B148" s="114" t="s">
        <v>75</v>
      </c>
      <c r="C148" s="114"/>
      <c r="D148" s="114"/>
      <c r="E148" s="114"/>
      <c r="F148" s="114"/>
      <c r="G148" s="114"/>
      <c r="H148" s="114"/>
      <c r="I148" s="114"/>
      <c r="J148" s="114"/>
      <c r="K148" s="114"/>
      <c r="L148" s="114"/>
      <c r="M148" s="114"/>
      <c r="N148" s="114"/>
      <c r="O148" s="114"/>
      <c r="P148" s="114"/>
      <c r="Q148" s="114"/>
      <c r="R148" s="114"/>
    </row>
    <row r="149" spans="1:18" ht="12.75" customHeight="1">
      <c r="A149" s="109">
        <v>24</v>
      </c>
      <c r="B149" s="114" t="s">
        <v>74</v>
      </c>
      <c r="C149" s="114"/>
      <c r="D149" s="114"/>
      <c r="E149" s="114"/>
      <c r="F149" s="114"/>
      <c r="G149" s="114"/>
      <c r="H149" s="114"/>
      <c r="I149" s="114"/>
      <c r="J149" s="114"/>
      <c r="K149" s="114"/>
      <c r="L149" s="114"/>
      <c r="M149" s="114"/>
      <c r="N149" s="114"/>
      <c r="O149" s="114"/>
      <c r="P149" s="114"/>
      <c r="Q149" s="114"/>
      <c r="R149" s="114"/>
    </row>
    <row r="150" spans="1:18" ht="12.75" customHeight="1">
      <c r="A150" s="109">
        <v>25</v>
      </c>
      <c r="B150" s="114" t="s">
        <v>76</v>
      </c>
      <c r="C150" s="114"/>
      <c r="D150" s="114"/>
      <c r="E150" s="114"/>
      <c r="F150" s="114"/>
      <c r="G150" s="114"/>
      <c r="H150" s="114"/>
      <c r="I150" s="114"/>
      <c r="J150" s="114"/>
      <c r="K150" s="114"/>
      <c r="L150" s="114"/>
      <c r="M150" s="114"/>
      <c r="N150" s="114"/>
      <c r="O150" s="114"/>
      <c r="P150" s="114"/>
      <c r="Q150" s="114"/>
      <c r="R150" s="114"/>
    </row>
    <row r="151" spans="1:18" ht="10.5" customHeight="1">
      <c r="A151" s="109">
        <v>26</v>
      </c>
      <c r="B151" s="114" t="s">
        <v>77</v>
      </c>
      <c r="C151" s="114"/>
      <c r="D151" s="114"/>
      <c r="E151" s="114"/>
      <c r="F151" s="114"/>
      <c r="G151" s="114"/>
      <c r="H151" s="114"/>
      <c r="I151" s="114"/>
      <c r="J151" s="114"/>
      <c r="K151" s="114"/>
      <c r="L151" s="114"/>
      <c r="M151" s="114"/>
      <c r="N151" s="114"/>
      <c r="O151" s="114"/>
      <c r="P151" s="114"/>
      <c r="Q151" s="114"/>
      <c r="R151" s="114"/>
    </row>
    <row r="152" spans="2:8" ht="14.25">
      <c r="B152" s="78"/>
      <c r="E152" s="71"/>
      <c r="F152" s="72"/>
      <c r="G152" s="73"/>
      <c r="H152" s="68"/>
    </row>
    <row r="153" spans="1:8" ht="12" customHeight="1">
      <c r="A153" s="79" t="s">
        <v>78</v>
      </c>
      <c r="C153" s="67"/>
      <c r="D153" s="66"/>
      <c r="E153" s="71"/>
      <c r="F153" s="72"/>
      <c r="G153" s="73"/>
      <c r="H153" s="68"/>
    </row>
    <row r="154" spans="1:8" ht="0.75" customHeight="1">
      <c r="A154" s="79"/>
      <c r="C154" s="67"/>
      <c r="D154" s="66"/>
      <c r="E154" s="71"/>
      <c r="F154" s="72"/>
      <c r="G154" s="73"/>
      <c r="H154" s="68"/>
    </row>
    <row r="155" spans="1:17" ht="49.5" customHeight="1">
      <c r="A155" s="112" t="s">
        <v>86</v>
      </c>
      <c r="B155" s="112"/>
      <c r="C155" s="112"/>
      <c r="D155" s="112"/>
      <c r="E155" s="112"/>
      <c r="F155" s="112"/>
      <c r="G155" s="112"/>
      <c r="H155" s="112"/>
      <c r="I155" s="112"/>
      <c r="J155" s="112"/>
      <c r="K155" s="112"/>
      <c r="L155" s="112"/>
      <c r="M155" s="112"/>
      <c r="N155" s="112"/>
      <c r="O155" s="112"/>
      <c r="P155" s="112"/>
      <c r="Q155" s="112"/>
    </row>
    <row r="156" spans="1:17" ht="48.75" customHeight="1">
      <c r="A156" s="113" t="s">
        <v>79</v>
      </c>
      <c r="B156" s="113"/>
      <c r="C156" s="113"/>
      <c r="D156" s="113"/>
      <c r="E156" s="113"/>
      <c r="F156" s="113"/>
      <c r="G156" s="113"/>
      <c r="H156" s="113"/>
      <c r="I156" s="113"/>
      <c r="J156" s="113"/>
      <c r="K156" s="113"/>
      <c r="L156" s="113"/>
      <c r="M156" s="113"/>
      <c r="N156" s="113"/>
      <c r="O156" s="113"/>
      <c r="P156" s="113"/>
      <c r="Q156" s="113"/>
    </row>
    <row r="157" spans="7:8" ht="10.5" customHeight="1">
      <c r="G157" s="73"/>
      <c r="H157" s="80"/>
    </row>
    <row r="158" spans="1:18" ht="15.75" customHeight="1">
      <c r="A158" s="111" t="s">
        <v>101</v>
      </c>
      <c r="B158" s="111"/>
      <c r="C158" s="111"/>
      <c r="D158" s="111"/>
      <c r="E158" s="111"/>
      <c r="F158" s="111"/>
      <c r="G158" s="111"/>
      <c r="H158" s="111"/>
      <c r="I158" s="111"/>
      <c r="J158" s="111"/>
      <c r="K158" s="111"/>
      <c r="L158" s="111"/>
      <c r="M158" s="111"/>
      <c r="N158" s="111"/>
      <c r="O158" s="111"/>
      <c r="P158" s="82"/>
      <c r="Q158" s="70"/>
      <c r="R158" s="34"/>
    </row>
    <row r="159" spans="1:18" ht="69" customHeight="1">
      <c r="A159" s="112" t="s">
        <v>102</v>
      </c>
      <c r="B159" s="112"/>
      <c r="C159" s="112"/>
      <c r="D159" s="112"/>
      <c r="E159" s="112"/>
      <c r="F159" s="112"/>
      <c r="G159" s="112"/>
      <c r="H159" s="112"/>
      <c r="I159" s="112"/>
      <c r="J159" s="112"/>
      <c r="K159" s="112"/>
      <c r="L159" s="112"/>
      <c r="M159" s="112"/>
      <c r="N159" s="112"/>
      <c r="O159" s="112"/>
      <c r="P159" s="112"/>
      <c r="Q159" s="112"/>
      <c r="R159" s="34"/>
    </row>
    <row r="160" ht="19.5" customHeight="1"/>
    <row r="161" ht="19.5" customHeight="1"/>
    <row r="162" ht="19.5" customHeight="1"/>
    <row r="163" ht="19.5" customHeight="1"/>
    <row r="164" ht="19.5" customHeight="1"/>
  </sheetData>
  <sheetProtection selectLockedCells="1"/>
  <mergeCells count="37">
    <mergeCell ref="B149:R149"/>
    <mergeCell ref="B150:R150"/>
    <mergeCell ref="B151:R151"/>
    <mergeCell ref="B145:R145"/>
    <mergeCell ref="B146:R146"/>
    <mergeCell ref="B147:R147"/>
    <mergeCell ref="B148:R148"/>
    <mergeCell ref="B139:R139"/>
    <mergeCell ref="B140:R140"/>
    <mergeCell ref="B141:R141"/>
    <mergeCell ref="B142:R142"/>
    <mergeCell ref="B135:R135"/>
    <mergeCell ref="B136:R136"/>
    <mergeCell ref="B137:R137"/>
    <mergeCell ref="B138:R138"/>
    <mergeCell ref="B143:R143"/>
    <mergeCell ref="B144:R144"/>
    <mergeCell ref="C31:R31"/>
    <mergeCell ref="J7:N7"/>
    <mergeCell ref="B7:I7"/>
    <mergeCell ref="C116:D116"/>
    <mergeCell ref="A122:Q122"/>
    <mergeCell ref="A121:Q121"/>
    <mergeCell ref="A120:Q120"/>
    <mergeCell ref="B131:R131"/>
    <mergeCell ref="B132:R132"/>
    <mergeCell ref="B133:R133"/>
    <mergeCell ref="B134:R134"/>
    <mergeCell ref="B126:R126"/>
    <mergeCell ref="B127:R127"/>
    <mergeCell ref="B128:R128"/>
    <mergeCell ref="B129:R129"/>
    <mergeCell ref="B130:R130"/>
    <mergeCell ref="A158:O158"/>
    <mergeCell ref="A159:Q159"/>
    <mergeCell ref="A155:Q155"/>
    <mergeCell ref="A156:Q156"/>
  </mergeCells>
  <dataValidations count="1">
    <dataValidation type="list" allowBlank="1" showInputMessage="1" showErrorMessage="1" sqref="J7:N7 M9:N9">
      <formula1>$B$32:$B$115</formula1>
    </dataValidation>
  </dataValidations>
  <printOptions/>
  <pageMargins left="0.75" right="0.75" top="0.5" bottom="0.5" header="0.5" footer="0.5"/>
  <pageSetup horizontalDpi="600" verticalDpi="600" orientation="landscape" r:id="rId2"/>
  <rowBreaks count="1" manualBreakCount="1">
    <brk id="137"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2011-03-21T18:05:40Z</cp:lastPrinted>
  <dcterms:created xsi:type="dcterms:W3CDTF">1996-10-14T23:33:28Z</dcterms:created>
  <dcterms:modified xsi:type="dcterms:W3CDTF">2011-05-24T15:02:27Z</dcterms:modified>
  <cp:category/>
  <cp:version/>
  <cp:contentType/>
  <cp:contentStatus/>
</cp:coreProperties>
</file>