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riginal" sheetId="1" r:id="rId1"/>
    <sheet name="tasa de activ" sheetId="2" r:id="rId2"/>
    <sheet name="distribucion" sheetId="3" r:id="rId3"/>
    <sheet name="Sheet2" sheetId="4" r:id="rId4"/>
    <sheet name="Sheet3" sheetId="5" r:id="rId5"/>
  </sheets>
  <definedNames>
    <definedName name="_xlnm.Print_Area" localSheetId="2">'distribucion'!$A$1:$I$116</definedName>
    <definedName name="_xlnm.Print_Area" localSheetId="1">'tasa de activ'!$A$1:$N$93</definedName>
  </definedNames>
  <calcPr fullCalcOnLoad="1"/>
</workbook>
</file>

<file path=xl/sharedStrings.xml><?xml version="1.0" encoding="utf-8"?>
<sst xmlns="http://schemas.openxmlformats.org/spreadsheetml/2006/main" count="181" uniqueCount="53">
  <si>
    <t>Age group</t>
  </si>
  <si>
    <t>Total</t>
  </si>
  <si>
    <t>Men</t>
  </si>
  <si>
    <t>Women</t>
  </si>
  <si>
    <t>Total population</t>
  </si>
  <si>
    <t>Active population</t>
  </si>
  <si>
    <t>Activity rate</t>
  </si>
  <si>
    <t>Total (15+)</t>
  </si>
  <si>
    <t>0-9</t>
  </si>
  <si>
    <t>.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</si>
  <si>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</si>
  <si>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</si>
  <si>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</si>
  <si>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</si>
  <si>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</si>
  <si>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</si>
  <si>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</si>
  <si>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</si>
  <si>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</si>
  <si>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</si>
  <si>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r>
      <t>ALGERIA</t>
    </r>
    <r>
      <rPr>
        <sz val="10"/>
        <rFont val="Arial"/>
        <family val="0"/>
      </rPr>
      <t xml:space="preserve"> (I-III.1996) (15+)</t>
    </r>
  </si>
  <si>
    <t xml:space="preserve">Source: (BA) Labour force survey </t>
  </si>
  <si>
    <t>0-14</t>
  </si>
  <si>
    <t>%</t>
  </si>
  <si>
    <t>10-14</t>
  </si>
  <si>
    <t>(1)</t>
  </si>
  <si>
    <t>(2)</t>
  </si>
  <si>
    <t>(3)</t>
  </si>
  <si>
    <t>mid point of age group</t>
  </si>
  <si>
    <t>(4)</t>
  </si>
  <si>
    <t>Sum</t>
  </si>
  <si>
    <t>Sum / total population</t>
  </si>
  <si>
    <t>% distribution</t>
  </si>
  <si>
    <t>cumulative % distribution</t>
  </si>
  <si>
    <t>Median</t>
  </si>
  <si>
    <t>Average</t>
  </si>
  <si>
    <t>(5)</t>
  </si>
  <si>
    <t>(6)</t>
  </si>
  <si>
    <t>Mode</t>
  </si>
  <si>
    <t>Sex ratio</t>
  </si>
  <si>
    <t>Average age = sum of ages of all persons / number of persons</t>
  </si>
  <si>
    <t>sum of ages
(2) x (3)</t>
  </si>
  <si>
    <t>Modal age = most frequent age</t>
  </si>
  <si>
    <t>Median age = the age above and below which lie an equal number  (= 50%) of persons</t>
  </si>
  <si>
    <t>Activity rate:  Active population/Total Population x 100</t>
  </si>
  <si>
    <t>mid point of ages</t>
  </si>
  <si>
    <t xml:space="preserve">Men </t>
  </si>
  <si>
    <t>(7)</t>
  </si>
  <si>
    <t>(8)</t>
  </si>
  <si>
    <t>Sum of ages</t>
  </si>
  <si>
    <t>Cumulative %</t>
  </si>
  <si>
    <t>Sum/Population</t>
  </si>
  <si>
    <t>Sex ratio : Total Women/Total Men * 100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</si>
</sst>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8.5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19" applyAlignment="1">
      <alignment horizontal="right" wrapText="1"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wrapText="1"/>
    </xf>
    <xf numFmtId="168" fontId="4" fillId="0" borderId="0" xfId="19" applyNumberFormat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2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168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7" fontId="1" fillId="0" borderId="5" xfId="0" applyNumberFormat="1" applyFont="1" applyBorder="1" applyAlignment="1" quotePrefix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0" fillId="0" borderId="5" xfId="0" applyNumberFormat="1" applyBorder="1" applyAlignment="1">
      <alignment horizontal="right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/>
    </xf>
    <xf numFmtId="168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0" fillId="4" borderId="5" xfId="0" applyFill="1" applyBorder="1" applyAlignment="1">
      <alignment horizontal="right" wrapText="1"/>
    </xf>
    <xf numFmtId="0" fontId="1" fillId="4" borderId="5" xfId="0" applyFont="1" applyFill="1" applyBorder="1" applyAlignment="1">
      <alignment horizontal="center" vertical="center" wrapText="1"/>
    </xf>
    <xf numFmtId="168" fontId="0" fillId="2" borderId="5" xfId="0" applyNumberFormat="1" applyFill="1" applyBorder="1" applyAlignment="1">
      <alignment horizontal="right" wrapText="1"/>
    </xf>
    <xf numFmtId="168" fontId="0" fillId="2" borderId="5" xfId="0" applyNumberForma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4" fillId="0" borderId="0" xfId="19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0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3"/>
          <c:w val="0.75725"/>
          <c:h val="0.72475"/>
        </c:manualLayout>
      </c:layout>
      <c:lineChart>
        <c:grouping val="standard"/>
        <c:varyColors val="0"/>
        <c:ser>
          <c:idx val="2"/>
          <c:order val="0"/>
          <c:tx>
            <c:v>Both sexes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activ'!$D$11:$D$20</c:f>
              <c:numCache/>
            </c:numRef>
          </c:val>
          <c:smooth val="0"/>
        </c:ser>
        <c:ser>
          <c:idx val="5"/>
          <c:order val="1"/>
          <c:tx>
            <c:v>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  <c:smooth val="0"/>
        </c:ser>
        <c:ser>
          <c:idx val="8"/>
          <c:order val="2"/>
          <c:tx>
            <c:v>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-0.00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7"/>
          <c:w val="0.792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</c:ser>
        <c:ser>
          <c:idx val="0"/>
          <c:order val="1"/>
          <c:tx>
            <c:v>female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</c:ser>
        <c:axId val="7436998"/>
        <c:axId val="66932983"/>
      </c:barChart>
      <c:lineChart>
        <c:grouping val="standard"/>
        <c:varyColors val="0"/>
        <c:ser>
          <c:idx val="2"/>
          <c:order val="2"/>
          <c:tx>
            <c:v>sex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activ'!$L$11:$L$20</c:f>
              <c:numCache/>
            </c:numRef>
          </c:val>
          <c:smooth val="0"/>
        </c:ser>
        <c:axId val="65525936"/>
        <c:axId val="52862513"/>
      </c:lineChart>
      <c:cat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32983"/>
        <c:crosses val="autoZero"/>
        <c:auto val="0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36998"/>
        <c:crossesAt val="1"/>
        <c:crossBetween val="between"/>
        <c:dispUnits/>
      </c:valAx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female/male ratio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862513"/>
        <c:crosses val="autoZero"/>
        <c:auto val="0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259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population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Total population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distribucion!$A$9:$A$20</c:f>
              <c:strCache/>
            </c:strRef>
          </c:cat>
          <c:val>
            <c:numRef>
              <c:f>distribucion!$B$9:$B$20</c:f>
              <c:numCache/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Economically active men and women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Active 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distribucion!$D$76:$D$85</c:f>
              <c:numCache/>
            </c:numRef>
          </c:val>
          <c:smooth val="0"/>
        </c:ser>
        <c:ser>
          <c:idx val="0"/>
          <c:order val="1"/>
          <c:tx>
            <c:v>Active 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distribucion!$E$76:$E$85</c:f>
              <c:numCache/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auto val="0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123825</xdr:rowOff>
    </xdr:from>
    <xdr:to>
      <xdr:col>13</xdr:col>
      <xdr:colOff>238125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90500" y="5114925"/>
        <a:ext cx="9124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61</xdr:row>
      <xdr:rowOff>133350</xdr:rowOff>
    </xdr:from>
    <xdr:to>
      <xdr:col>13</xdr:col>
      <xdr:colOff>209550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42875" y="10791825"/>
        <a:ext cx="9144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66675</xdr:rowOff>
    </xdr:from>
    <xdr:to>
      <xdr:col>6</xdr:col>
      <xdr:colOff>781050</xdr:colOff>
      <xdr:row>39</xdr:row>
      <xdr:rowOff>76200</xdr:rowOff>
    </xdr:to>
    <xdr:graphicFrame>
      <xdr:nvGraphicFramePr>
        <xdr:cNvPr id="1" name="Chart 4"/>
        <xdr:cNvGraphicFramePr/>
      </xdr:nvGraphicFramePr>
      <xdr:xfrm>
        <a:off x="200025" y="3952875"/>
        <a:ext cx="5715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88</xdr:row>
      <xdr:rowOff>28575</xdr:rowOff>
    </xdr:from>
    <xdr:to>
      <xdr:col>9</xdr:col>
      <xdr:colOff>0</xdr:colOff>
      <xdr:row>115</xdr:row>
      <xdr:rowOff>19050</xdr:rowOff>
    </xdr:to>
    <xdr:graphicFrame>
      <xdr:nvGraphicFramePr>
        <xdr:cNvPr id="2" name="Chart 5"/>
        <xdr:cNvGraphicFramePr/>
      </xdr:nvGraphicFramePr>
      <xdr:xfrm>
        <a:off x="152400" y="15449550"/>
        <a:ext cx="7315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4.140625" style="0" customWidth="1"/>
    <col min="4" max="4" width="11.28125" style="0" customWidth="1"/>
    <col min="5" max="5" width="12.421875" style="0" customWidth="1"/>
    <col min="6" max="6" width="12.28125" style="0" customWidth="1"/>
    <col min="7" max="7" width="10.00390625" style="0" customWidth="1"/>
    <col min="8" max="8" width="12.8515625" style="0" customWidth="1"/>
    <col min="9" max="9" width="14.28125" style="0" customWidth="1"/>
    <col min="10" max="10" width="13.7109375" style="0" customWidth="1"/>
  </cols>
  <sheetData>
    <row r="2" spans="1:2" ht="38.25">
      <c r="A2" s="6" t="s">
        <v>20</v>
      </c>
      <c r="B2" s="7"/>
    </row>
    <row r="3" spans="1:10" ht="12.75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6" spans="1:10" ht="12.75" customHeight="1">
      <c r="A6" s="60" t="s">
        <v>0</v>
      </c>
      <c r="B6" s="62" t="s">
        <v>1</v>
      </c>
      <c r="C6" s="63"/>
      <c r="D6" s="64"/>
      <c r="E6" s="62" t="s">
        <v>2</v>
      </c>
      <c r="F6" s="63"/>
      <c r="G6" s="64"/>
      <c r="H6" s="62" t="s">
        <v>3</v>
      </c>
      <c r="I6" s="63"/>
      <c r="J6" s="64"/>
    </row>
    <row r="7" spans="1:10" ht="25.5">
      <c r="A7" s="61"/>
      <c r="B7" s="1" t="s">
        <v>4</v>
      </c>
      <c r="C7" s="1" t="s">
        <v>5</v>
      </c>
      <c r="D7" s="1" t="s">
        <v>6</v>
      </c>
      <c r="E7" s="1" t="s">
        <v>4</v>
      </c>
      <c r="F7" s="1" t="s">
        <v>5</v>
      </c>
      <c r="G7" s="1" t="s">
        <v>6</v>
      </c>
      <c r="H7" s="1" t="s">
        <v>4</v>
      </c>
      <c r="I7" s="1" t="s">
        <v>5</v>
      </c>
      <c r="J7" s="1" t="s">
        <v>6</v>
      </c>
    </row>
    <row r="8" spans="1:10" ht="12.75">
      <c r="A8" s="1" t="s">
        <v>1</v>
      </c>
      <c r="B8" s="2">
        <v>28866</v>
      </c>
      <c r="C8" s="2">
        <v>7903.3</v>
      </c>
      <c r="D8" s="3">
        <v>27.4</v>
      </c>
      <c r="E8" s="2">
        <v>14632</v>
      </c>
      <c r="F8" s="2">
        <v>6872.8</v>
      </c>
      <c r="G8" s="3">
        <v>47</v>
      </c>
      <c r="H8" s="2">
        <v>14234</v>
      </c>
      <c r="I8" s="2">
        <v>1030.5</v>
      </c>
      <c r="J8" s="3">
        <v>7.2</v>
      </c>
    </row>
    <row r="9" spans="1:10" ht="12.75">
      <c r="A9" s="4" t="s">
        <v>7</v>
      </c>
      <c r="B9" s="3">
        <v>17594</v>
      </c>
      <c r="C9" s="3">
        <v>7903.3</v>
      </c>
      <c r="D9" s="3">
        <v>44.9</v>
      </c>
      <c r="E9" s="3">
        <v>8873</v>
      </c>
      <c r="F9" s="3">
        <v>6872.8</v>
      </c>
      <c r="G9" s="3">
        <v>77.5</v>
      </c>
      <c r="H9" s="3">
        <v>8721</v>
      </c>
      <c r="I9" s="3">
        <v>1030.5</v>
      </c>
      <c r="J9" s="3">
        <v>11.8</v>
      </c>
    </row>
    <row r="10" spans="1:10" ht="12.75">
      <c r="A10" s="1" t="s">
        <v>8</v>
      </c>
      <c r="B10" s="2">
        <v>7607</v>
      </c>
      <c r="C10" s="2"/>
      <c r="D10" s="3" t="s">
        <v>9</v>
      </c>
      <c r="E10" s="2">
        <v>3889</v>
      </c>
      <c r="F10" s="2"/>
      <c r="G10" s="3" t="s">
        <v>9</v>
      </c>
      <c r="H10" s="2">
        <v>3718</v>
      </c>
      <c r="I10" s="2"/>
      <c r="J10" s="3" t="s">
        <v>9</v>
      </c>
    </row>
    <row r="11" spans="1:10" ht="12.75">
      <c r="A11" s="5" t="s">
        <v>22</v>
      </c>
      <c r="B11" s="2">
        <v>3665</v>
      </c>
      <c r="C11" s="2"/>
      <c r="D11" s="3" t="s">
        <v>9</v>
      </c>
      <c r="E11" s="2">
        <v>1870</v>
      </c>
      <c r="F11" s="2"/>
      <c r="G11" s="3" t="s">
        <v>9</v>
      </c>
      <c r="H11" s="2">
        <v>1795</v>
      </c>
      <c r="I11" s="2"/>
      <c r="J11" s="3" t="s">
        <v>9</v>
      </c>
    </row>
    <row r="12" spans="1:10" ht="12.75">
      <c r="A12" s="1" t="s">
        <v>10</v>
      </c>
      <c r="B12" s="2">
        <v>3274</v>
      </c>
      <c r="C12" s="2">
        <v>1011.7</v>
      </c>
      <c r="D12" s="3">
        <v>30.9</v>
      </c>
      <c r="E12" s="2">
        <v>1673</v>
      </c>
      <c r="F12" s="2">
        <v>844.9</v>
      </c>
      <c r="G12" s="3">
        <v>50.5</v>
      </c>
      <c r="H12" s="2">
        <v>1601</v>
      </c>
      <c r="I12" s="2">
        <v>166.8</v>
      </c>
      <c r="J12" s="3">
        <v>10.4</v>
      </c>
    </row>
    <row r="13" spans="1:10" ht="12.75">
      <c r="A13" s="1" t="s">
        <v>11</v>
      </c>
      <c r="B13" s="2">
        <v>2809</v>
      </c>
      <c r="C13" s="2">
        <v>1463.5</v>
      </c>
      <c r="D13" s="3">
        <v>52.1</v>
      </c>
      <c r="E13" s="2">
        <v>1435</v>
      </c>
      <c r="F13" s="2">
        <v>1175.3</v>
      </c>
      <c r="G13" s="3">
        <v>81.9</v>
      </c>
      <c r="H13" s="2">
        <v>1374</v>
      </c>
      <c r="I13" s="2">
        <v>288.2</v>
      </c>
      <c r="J13" s="3">
        <v>21</v>
      </c>
    </row>
    <row r="14" spans="1:10" ht="12.75">
      <c r="A14" s="1" t="s">
        <v>12</v>
      </c>
      <c r="B14" s="2">
        <v>2449</v>
      </c>
      <c r="C14" s="2">
        <v>1378.8</v>
      </c>
      <c r="D14" s="3">
        <v>56.3</v>
      </c>
      <c r="E14" s="2">
        <v>1236</v>
      </c>
      <c r="F14" s="2">
        <v>1152</v>
      </c>
      <c r="G14" s="3">
        <v>93.2</v>
      </c>
      <c r="H14" s="2">
        <v>1213</v>
      </c>
      <c r="I14" s="2">
        <v>226.8</v>
      </c>
      <c r="J14" s="3">
        <v>18.7</v>
      </c>
    </row>
    <row r="15" spans="1:10" ht="12.75">
      <c r="A15" s="1" t="s">
        <v>13</v>
      </c>
      <c r="B15" s="2">
        <v>2072</v>
      </c>
      <c r="C15" s="2">
        <v>1127.2</v>
      </c>
      <c r="D15" s="3">
        <v>54.4</v>
      </c>
      <c r="E15" s="2">
        <v>1047</v>
      </c>
      <c r="F15" s="2">
        <v>1014.5</v>
      </c>
      <c r="G15" s="3">
        <v>96.9</v>
      </c>
      <c r="H15" s="2">
        <v>1025</v>
      </c>
      <c r="I15" s="2">
        <v>112.6</v>
      </c>
      <c r="J15" s="3">
        <v>11</v>
      </c>
    </row>
    <row r="16" spans="1:10" ht="12.75">
      <c r="A16" s="1" t="s">
        <v>14</v>
      </c>
      <c r="B16" s="2">
        <v>1614</v>
      </c>
      <c r="C16" s="2">
        <v>847.4</v>
      </c>
      <c r="D16" s="3">
        <v>52.5</v>
      </c>
      <c r="E16" s="2">
        <v>825</v>
      </c>
      <c r="F16" s="2">
        <v>796.1</v>
      </c>
      <c r="G16" s="3">
        <v>96.5</v>
      </c>
      <c r="H16" s="2">
        <v>789</v>
      </c>
      <c r="I16" s="2">
        <v>51.2</v>
      </c>
      <c r="J16" s="3">
        <v>6.5</v>
      </c>
    </row>
    <row r="17" spans="1:10" ht="12.75">
      <c r="A17" s="1" t="s">
        <v>15</v>
      </c>
      <c r="B17" s="2">
        <v>1295</v>
      </c>
      <c r="C17" s="2">
        <v>711</v>
      </c>
      <c r="D17" s="3">
        <v>54.9</v>
      </c>
      <c r="E17" s="2">
        <v>667</v>
      </c>
      <c r="F17" s="2">
        <v>646.3</v>
      </c>
      <c r="G17" s="3">
        <v>96.9</v>
      </c>
      <c r="H17" s="2">
        <v>628</v>
      </c>
      <c r="I17" s="2">
        <v>64.6</v>
      </c>
      <c r="J17" s="3">
        <v>10.3</v>
      </c>
    </row>
    <row r="18" spans="1:10" ht="12.75">
      <c r="A18" s="1" t="s">
        <v>16</v>
      </c>
      <c r="B18" s="2">
        <v>959</v>
      </c>
      <c r="C18" s="2">
        <v>498.7</v>
      </c>
      <c r="D18" s="3">
        <v>52</v>
      </c>
      <c r="E18" s="2">
        <v>482</v>
      </c>
      <c r="F18" s="2">
        <v>458.9</v>
      </c>
      <c r="G18" s="3">
        <v>95.2</v>
      </c>
      <c r="H18" s="2">
        <v>477</v>
      </c>
      <c r="I18" s="2">
        <v>39.8</v>
      </c>
      <c r="J18" s="3">
        <v>8.3</v>
      </c>
    </row>
    <row r="19" spans="1:10" ht="12.75">
      <c r="A19" s="1" t="s">
        <v>17</v>
      </c>
      <c r="B19" s="2">
        <v>731</v>
      </c>
      <c r="C19" s="2">
        <v>362.6</v>
      </c>
      <c r="D19" s="3">
        <v>49.6</v>
      </c>
      <c r="E19" s="2">
        <v>356</v>
      </c>
      <c r="F19" s="2">
        <v>324</v>
      </c>
      <c r="G19" s="3">
        <v>91</v>
      </c>
      <c r="H19" s="2">
        <v>375</v>
      </c>
      <c r="I19" s="2">
        <v>38.6</v>
      </c>
      <c r="J19" s="3">
        <v>10.3</v>
      </c>
    </row>
    <row r="20" spans="1:10" ht="12.75">
      <c r="A20" s="1" t="s">
        <v>18</v>
      </c>
      <c r="B20" s="2">
        <v>670</v>
      </c>
      <c r="C20" s="2">
        <v>284.1</v>
      </c>
      <c r="D20" s="3">
        <v>42.4</v>
      </c>
      <c r="E20" s="2">
        <v>322</v>
      </c>
      <c r="F20" s="2">
        <v>257.6</v>
      </c>
      <c r="G20" s="3">
        <v>80</v>
      </c>
      <c r="H20" s="2">
        <v>348</v>
      </c>
      <c r="I20" s="2">
        <v>26.5</v>
      </c>
      <c r="J20" s="3">
        <v>7.6</v>
      </c>
    </row>
    <row r="21" spans="1:10" ht="12.75">
      <c r="A21" s="1" t="s">
        <v>19</v>
      </c>
      <c r="B21" s="2">
        <v>1721</v>
      </c>
      <c r="C21" s="2">
        <v>218.6</v>
      </c>
      <c r="D21" s="3">
        <v>12.7</v>
      </c>
      <c r="E21" s="2">
        <v>830</v>
      </c>
      <c r="F21" s="2">
        <v>203.4</v>
      </c>
      <c r="G21" s="3">
        <v>24.5</v>
      </c>
      <c r="H21" s="2">
        <v>891</v>
      </c>
      <c r="I21" s="2">
        <v>15.2</v>
      </c>
      <c r="J21" s="3">
        <v>1.7</v>
      </c>
    </row>
  </sheetData>
  <mergeCells count="5">
    <mergeCell ref="A3:J3"/>
    <mergeCell ref="A6:A7"/>
    <mergeCell ref="B6:D6"/>
    <mergeCell ref="E6:G6"/>
    <mergeCell ref="H6:J6"/>
  </mergeCells>
  <hyperlinks>
    <hyperlink ref="A3" r:id="rId1" display="http://laborsta.ilo.org/applv8/data/ssm3/e/DZ.htm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workbookViewId="0" topLeftCell="A49">
      <selection activeCell="A1" sqref="A1:N9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0.421875" style="0" customWidth="1"/>
    <col min="4" max="4" width="9.140625" style="8" customWidth="1"/>
    <col min="5" max="5" width="11.140625" style="0" customWidth="1"/>
    <col min="6" max="6" width="10.5742187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9.57421875" style="0" customWidth="1"/>
    <col min="11" max="12" width="10.57421875" style="0" customWidth="1"/>
  </cols>
  <sheetData>
    <row r="1" spans="1:2" ht="38.25">
      <c r="A1" s="6" t="s">
        <v>20</v>
      </c>
      <c r="B1" s="7"/>
    </row>
    <row r="2" spans="1:10" ht="12.7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5" spans="1:12" ht="12.75" customHeight="1">
      <c r="A5" s="60" t="s">
        <v>0</v>
      </c>
      <c r="B5" s="62" t="s">
        <v>1</v>
      </c>
      <c r="C5" s="63"/>
      <c r="D5" s="64"/>
      <c r="E5" s="62" t="s">
        <v>2</v>
      </c>
      <c r="F5" s="63"/>
      <c r="G5" s="64"/>
      <c r="H5" s="62" t="s">
        <v>3</v>
      </c>
      <c r="I5" s="63"/>
      <c r="J5" s="64"/>
      <c r="K5" s="65" t="s">
        <v>39</v>
      </c>
      <c r="L5" s="65"/>
    </row>
    <row r="6" spans="1:12" ht="38.25">
      <c r="A6" s="61"/>
      <c r="B6" s="1" t="s">
        <v>4</v>
      </c>
      <c r="C6" s="1" t="s">
        <v>5</v>
      </c>
      <c r="D6" s="9" t="s">
        <v>6</v>
      </c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6</v>
      </c>
      <c r="K6" s="45" t="s">
        <v>4</v>
      </c>
      <c r="L6" s="45" t="s">
        <v>5</v>
      </c>
    </row>
    <row r="7" spans="1:12" ht="12.75">
      <c r="A7" s="1" t="s">
        <v>1</v>
      </c>
      <c r="B7" s="2">
        <v>28866</v>
      </c>
      <c r="C7" s="2">
        <v>7903.3</v>
      </c>
      <c r="D7" s="10">
        <f>C7/B7*100</f>
        <v>27.379269729093053</v>
      </c>
      <c r="E7" s="2">
        <v>14632</v>
      </c>
      <c r="F7" s="2">
        <v>6872.8</v>
      </c>
      <c r="G7" s="10">
        <f aca="true" t="shared" si="0" ref="G7:G20">F7/E7*100</f>
        <v>46.9710224166211</v>
      </c>
      <c r="H7" s="2">
        <v>14234</v>
      </c>
      <c r="I7" s="2">
        <v>1030.5</v>
      </c>
      <c r="J7" s="10">
        <f aca="true" t="shared" si="1" ref="J7:J20">I7/H7*100</f>
        <v>7.239707742026134</v>
      </c>
      <c r="K7" s="47">
        <f>H7/E7*100</f>
        <v>97.27993439037725</v>
      </c>
      <c r="L7" s="46">
        <f>I7/F7*100</f>
        <v>14.993888953556048</v>
      </c>
    </row>
    <row r="8" spans="1:12" ht="12.75">
      <c r="A8" s="4" t="s">
        <v>7</v>
      </c>
      <c r="B8" s="3">
        <v>17594</v>
      </c>
      <c r="C8" s="3">
        <v>7903.3</v>
      </c>
      <c r="D8" s="10">
        <f aca="true" t="shared" si="2" ref="D8:D20">C8/B8*100</f>
        <v>44.9204274184381</v>
      </c>
      <c r="E8" s="3">
        <v>8873</v>
      </c>
      <c r="F8" s="3">
        <v>6872.8</v>
      </c>
      <c r="G8" s="10">
        <f t="shared" si="0"/>
        <v>77.4574552011721</v>
      </c>
      <c r="H8" s="3">
        <v>8721</v>
      </c>
      <c r="I8" s="3">
        <v>1030.5</v>
      </c>
      <c r="J8" s="10">
        <f t="shared" si="1"/>
        <v>11.816305469556243</v>
      </c>
      <c r="K8" s="47">
        <f aca="true" t="shared" si="3" ref="K8:K20">H8/E8*100</f>
        <v>98.28693790149893</v>
      </c>
      <c r="L8" s="46">
        <f>I8/F8*100</f>
        <v>14.993888953556048</v>
      </c>
    </row>
    <row r="9" spans="1:12" ht="12.75">
      <c r="A9" s="1" t="s">
        <v>8</v>
      </c>
      <c r="B9" s="2">
        <v>7607</v>
      </c>
      <c r="C9" s="2"/>
      <c r="D9" s="10">
        <f t="shared" si="2"/>
        <v>0</v>
      </c>
      <c r="E9" s="2">
        <v>3889</v>
      </c>
      <c r="F9" s="2"/>
      <c r="G9" s="10">
        <f t="shared" si="0"/>
        <v>0</v>
      </c>
      <c r="H9" s="2">
        <v>3718</v>
      </c>
      <c r="I9" s="2"/>
      <c r="J9" s="10">
        <f t="shared" si="1"/>
        <v>0</v>
      </c>
      <c r="K9" s="47">
        <f t="shared" si="3"/>
        <v>95.6029827719208</v>
      </c>
      <c r="L9" s="46"/>
    </row>
    <row r="10" spans="1:12" ht="12.75">
      <c r="A10" s="5" t="s">
        <v>22</v>
      </c>
      <c r="B10" s="2">
        <v>3665</v>
      </c>
      <c r="C10" s="2"/>
      <c r="D10" s="10">
        <f t="shared" si="2"/>
        <v>0</v>
      </c>
      <c r="E10" s="2">
        <v>1870</v>
      </c>
      <c r="F10" s="2"/>
      <c r="G10" s="10">
        <f t="shared" si="0"/>
        <v>0</v>
      </c>
      <c r="H10" s="2">
        <v>1795</v>
      </c>
      <c r="I10" s="2"/>
      <c r="J10" s="10">
        <f t="shared" si="1"/>
        <v>0</v>
      </c>
      <c r="K10" s="47">
        <f t="shared" si="3"/>
        <v>95.98930481283422</v>
      </c>
      <c r="L10" s="46"/>
    </row>
    <row r="11" spans="1:12" ht="12.75">
      <c r="A11" s="1" t="s">
        <v>10</v>
      </c>
      <c r="B11" s="2">
        <v>3274</v>
      </c>
      <c r="C11" s="2">
        <v>1011.7</v>
      </c>
      <c r="D11" s="10">
        <f t="shared" si="2"/>
        <v>30.9010384850336</v>
      </c>
      <c r="E11" s="2">
        <v>1673</v>
      </c>
      <c r="F11" s="2">
        <v>844.9</v>
      </c>
      <c r="G11" s="10">
        <f t="shared" si="0"/>
        <v>50.5020920502092</v>
      </c>
      <c r="H11" s="2">
        <v>1601</v>
      </c>
      <c r="I11" s="2">
        <v>166.8</v>
      </c>
      <c r="J11" s="10">
        <f t="shared" si="1"/>
        <v>10.41848844472205</v>
      </c>
      <c r="K11" s="47">
        <f t="shared" si="3"/>
        <v>95.69635385534967</v>
      </c>
      <c r="L11" s="46">
        <f aca="true" t="shared" si="4" ref="L11:L20">I11/F11*100</f>
        <v>19.74198129956208</v>
      </c>
    </row>
    <row r="12" spans="1:12" ht="12.75">
      <c r="A12" s="1" t="s">
        <v>11</v>
      </c>
      <c r="B12" s="2">
        <v>2809</v>
      </c>
      <c r="C12" s="2">
        <v>1463.5</v>
      </c>
      <c r="D12" s="10">
        <f t="shared" si="2"/>
        <v>52.1003915984336</v>
      </c>
      <c r="E12" s="2">
        <v>1435</v>
      </c>
      <c r="F12" s="2">
        <v>1175.3</v>
      </c>
      <c r="G12" s="10">
        <f t="shared" si="0"/>
        <v>81.90243902439023</v>
      </c>
      <c r="H12" s="2">
        <v>1374</v>
      </c>
      <c r="I12" s="2">
        <v>288.2</v>
      </c>
      <c r="J12" s="10">
        <f t="shared" si="1"/>
        <v>20.975254730713246</v>
      </c>
      <c r="K12" s="47">
        <f t="shared" si="3"/>
        <v>95.74912891986062</v>
      </c>
      <c r="L12" s="46">
        <f t="shared" si="4"/>
        <v>24.52139879179784</v>
      </c>
    </row>
    <row r="13" spans="1:12" ht="12.75">
      <c r="A13" s="1" t="s">
        <v>12</v>
      </c>
      <c r="B13" s="2">
        <v>2449</v>
      </c>
      <c r="C13" s="2">
        <v>1378.8</v>
      </c>
      <c r="D13" s="10">
        <f t="shared" si="2"/>
        <v>56.30053082890976</v>
      </c>
      <c r="E13" s="2">
        <v>1236</v>
      </c>
      <c r="F13" s="2">
        <v>1152</v>
      </c>
      <c r="G13" s="10">
        <f t="shared" si="0"/>
        <v>93.20388349514563</v>
      </c>
      <c r="H13" s="2">
        <v>1213</v>
      </c>
      <c r="I13" s="2">
        <v>226.8</v>
      </c>
      <c r="J13" s="10">
        <f t="shared" si="1"/>
        <v>18.69744435284419</v>
      </c>
      <c r="K13" s="47">
        <f t="shared" si="3"/>
        <v>98.13915857605178</v>
      </c>
      <c r="L13" s="46">
        <f t="shared" si="4"/>
        <v>19.687500000000004</v>
      </c>
    </row>
    <row r="14" spans="1:12" ht="12.75">
      <c r="A14" s="1" t="s">
        <v>13</v>
      </c>
      <c r="B14" s="2">
        <v>2072</v>
      </c>
      <c r="C14" s="2">
        <v>1127.2</v>
      </c>
      <c r="D14" s="10">
        <f t="shared" si="2"/>
        <v>54.4015444015444</v>
      </c>
      <c r="E14" s="2">
        <v>1047</v>
      </c>
      <c r="F14" s="2">
        <v>1014.5</v>
      </c>
      <c r="G14" s="10">
        <f t="shared" si="0"/>
        <v>96.8958930276982</v>
      </c>
      <c r="H14" s="2">
        <v>1025</v>
      </c>
      <c r="I14" s="2">
        <v>112.6</v>
      </c>
      <c r="J14" s="10">
        <f t="shared" si="1"/>
        <v>10.985365853658537</v>
      </c>
      <c r="K14" s="47">
        <f t="shared" si="3"/>
        <v>97.89875835721108</v>
      </c>
      <c r="L14" s="46">
        <f t="shared" si="4"/>
        <v>11.099063578117299</v>
      </c>
    </row>
    <row r="15" spans="1:12" ht="12.75">
      <c r="A15" s="1" t="s">
        <v>14</v>
      </c>
      <c r="B15" s="2">
        <v>1614</v>
      </c>
      <c r="C15" s="2">
        <v>847.4</v>
      </c>
      <c r="D15" s="10">
        <f t="shared" si="2"/>
        <v>52.50309789343246</v>
      </c>
      <c r="E15" s="2">
        <v>825</v>
      </c>
      <c r="F15" s="2">
        <v>796.1</v>
      </c>
      <c r="G15" s="10">
        <f t="shared" si="0"/>
        <v>96.4969696969697</v>
      </c>
      <c r="H15" s="2">
        <v>789</v>
      </c>
      <c r="I15" s="2">
        <v>51.2</v>
      </c>
      <c r="J15" s="10">
        <f t="shared" si="1"/>
        <v>6.489226869455007</v>
      </c>
      <c r="K15" s="47">
        <f t="shared" si="3"/>
        <v>95.63636363636364</v>
      </c>
      <c r="L15" s="46">
        <f t="shared" si="4"/>
        <v>6.43135284511996</v>
      </c>
    </row>
    <row r="16" spans="1:12" ht="12.75">
      <c r="A16" s="1" t="s">
        <v>15</v>
      </c>
      <c r="B16" s="2">
        <v>1295</v>
      </c>
      <c r="C16" s="2">
        <v>711</v>
      </c>
      <c r="D16" s="10">
        <f t="shared" si="2"/>
        <v>54.9034749034749</v>
      </c>
      <c r="E16" s="2">
        <v>667</v>
      </c>
      <c r="F16" s="2">
        <v>646.3</v>
      </c>
      <c r="G16" s="10">
        <f t="shared" si="0"/>
        <v>96.89655172413792</v>
      </c>
      <c r="H16" s="2">
        <v>628</v>
      </c>
      <c r="I16" s="2">
        <v>64.6</v>
      </c>
      <c r="J16" s="10">
        <f t="shared" si="1"/>
        <v>10.286624203821654</v>
      </c>
      <c r="K16" s="47">
        <f t="shared" si="3"/>
        <v>94.15292353823088</v>
      </c>
      <c r="L16" s="46">
        <f t="shared" si="4"/>
        <v>9.995358192789725</v>
      </c>
    </row>
    <row r="17" spans="1:12" ht="12.75">
      <c r="A17" s="1" t="s">
        <v>16</v>
      </c>
      <c r="B17" s="2">
        <v>959</v>
      </c>
      <c r="C17" s="2">
        <v>498.7</v>
      </c>
      <c r="D17" s="10">
        <f t="shared" si="2"/>
        <v>52.00208550573514</v>
      </c>
      <c r="E17" s="2">
        <v>482</v>
      </c>
      <c r="F17" s="2">
        <v>458.9</v>
      </c>
      <c r="G17" s="10">
        <f t="shared" si="0"/>
        <v>95.20746887966804</v>
      </c>
      <c r="H17" s="2">
        <v>477</v>
      </c>
      <c r="I17" s="2">
        <v>39.8</v>
      </c>
      <c r="J17" s="10">
        <f t="shared" si="1"/>
        <v>8.343815513626835</v>
      </c>
      <c r="K17" s="47">
        <f t="shared" si="3"/>
        <v>98.96265560165975</v>
      </c>
      <c r="L17" s="46">
        <f t="shared" si="4"/>
        <v>8.672913488777512</v>
      </c>
    </row>
    <row r="18" spans="1:12" ht="12.75">
      <c r="A18" s="1" t="s">
        <v>17</v>
      </c>
      <c r="B18" s="2">
        <v>731</v>
      </c>
      <c r="C18" s="2">
        <v>362.6</v>
      </c>
      <c r="D18" s="10">
        <f t="shared" si="2"/>
        <v>49.60328317373461</v>
      </c>
      <c r="E18" s="2">
        <v>356</v>
      </c>
      <c r="F18" s="2">
        <v>324</v>
      </c>
      <c r="G18" s="10">
        <f t="shared" si="0"/>
        <v>91.01123595505618</v>
      </c>
      <c r="H18" s="2">
        <v>375</v>
      </c>
      <c r="I18" s="2">
        <v>38.6</v>
      </c>
      <c r="J18" s="10">
        <f t="shared" si="1"/>
        <v>10.293333333333333</v>
      </c>
      <c r="K18" s="47">
        <f t="shared" si="3"/>
        <v>105.3370786516854</v>
      </c>
      <c r="L18" s="46">
        <f t="shared" si="4"/>
        <v>11.91358024691358</v>
      </c>
    </row>
    <row r="19" spans="1:12" ht="12.75">
      <c r="A19" s="1" t="s">
        <v>18</v>
      </c>
      <c r="B19" s="2">
        <v>670</v>
      </c>
      <c r="C19" s="2">
        <v>284.1</v>
      </c>
      <c r="D19" s="10">
        <f t="shared" si="2"/>
        <v>42.40298507462687</v>
      </c>
      <c r="E19" s="2">
        <v>322</v>
      </c>
      <c r="F19" s="2">
        <v>257.6</v>
      </c>
      <c r="G19" s="10">
        <f t="shared" si="0"/>
        <v>80</v>
      </c>
      <c r="H19" s="2">
        <v>348</v>
      </c>
      <c r="I19" s="2">
        <v>26.5</v>
      </c>
      <c r="J19" s="10">
        <f t="shared" si="1"/>
        <v>7.614942528735632</v>
      </c>
      <c r="K19" s="47">
        <f t="shared" si="3"/>
        <v>108.07453416149069</v>
      </c>
      <c r="L19" s="46">
        <f t="shared" si="4"/>
        <v>10.287267080745341</v>
      </c>
    </row>
    <row r="20" spans="1:12" ht="12.75">
      <c r="A20" s="1" t="s">
        <v>19</v>
      </c>
      <c r="B20" s="2">
        <v>1721</v>
      </c>
      <c r="C20" s="2">
        <v>218.6</v>
      </c>
      <c r="D20" s="10">
        <f t="shared" si="2"/>
        <v>12.701917489831494</v>
      </c>
      <c r="E20" s="2">
        <v>830</v>
      </c>
      <c r="F20" s="2">
        <v>203.4</v>
      </c>
      <c r="G20" s="10">
        <f t="shared" si="0"/>
        <v>24.50602409638554</v>
      </c>
      <c r="H20" s="2">
        <v>891</v>
      </c>
      <c r="I20" s="2">
        <v>15.2</v>
      </c>
      <c r="J20" s="10">
        <f t="shared" si="1"/>
        <v>1.7059483726150393</v>
      </c>
      <c r="K20" s="47">
        <f t="shared" si="3"/>
        <v>107.34939759036143</v>
      </c>
      <c r="L20" s="46">
        <f t="shared" si="4"/>
        <v>7.472959685349065</v>
      </c>
    </row>
    <row r="21" spans="1:10" ht="12.75">
      <c r="A21" s="43"/>
      <c r="B21" s="16"/>
      <c r="C21" s="16"/>
      <c r="D21" s="44"/>
      <c r="E21" s="16"/>
      <c r="F21" s="16"/>
      <c r="G21" s="44"/>
      <c r="H21" s="16"/>
      <c r="I21" s="16"/>
      <c r="J21" s="44"/>
    </row>
    <row r="22" spans="1:10" ht="18">
      <c r="A22" s="35" t="s">
        <v>44</v>
      </c>
      <c r="B22" s="16"/>
      <c r="E22" s="16"/>
      <c r="F22" s="16"/>
      <c r="G22" s="44"/>
      <c r="H22" s="16"/>
      <c r="I22" s="16"/>
      <c r="J22" s="44"/>
    </row>
    <row r="23" spans="1:10" ht="18">
      <c r="A23" s="48" t="s">
        <v>52</v>
      </c>
      <c r="C23" s="16"/>
      <c r="D23" s="44"/>
      <c r="E23" s="16"/>
      <c r="F23" s="16"/>
      <c r="G23" s="44"/>
      <c r="H23" s="16"/>
      <c r="I23" s="16"/>
      <c r="J23" s="44"/>
    </row>
    <row r="24" spans="2:10" ht="12.75">
      <c r="B24" s="16"/>
      <c r="C24" s="16"/>
      <c r="D24" s="44"/>
      <c r="E24" s="16"/>
      <c r="F24" s="16"/>
      <c r="G24" s="44"/>
      <c r="H24" s="16"/>
      <c r="I24" s="16"/>
      <c r="J24" s="44"/>
    </row>
    <row r="25" spans="1:10" ht="12.75">
      <c r="A25" s="43"/>
      <c r="B25" s="16"/>
      <c r="C25" s="16"/>
      <c r="D25" s="44"/>
      <c r="E25" s="16"/>
      <c r="F25" s="16"/>
      <c r="G25" s="44"/>
      <c r="H25" s="16"/>
      <c r="I25" s="16"/>
      <c r="J25" s="44"/>
    </row>
  </sheetData>
  <mergeCells count="6">
    <mergeCell ref="K5:L5"/>
    <mergeCell ref="A2:J2"/>
    <mergeCell ref="A5:A6"/>
    <mergeCell ref="B5:D5"/>
    <mergeCell ref="E5:G5"/>
    <mergeCell ref="H5:J5"/>
  </mergeCells>
  <hyperlinks>
    <hyperlink ref="A2" r:id="rId1" display="http://laborsta.ilo.org/applv8/data/ssm3/e/DZ.html"/>
  </hyperlinks>
  <printOptions/>
  <pageMargins left="0.75" right="0.75" top="1" bottom="1" header="0.5" footer="0.5"/>
  <pageSetup fitToHeight="3" horizontalDpi="1200" verticalDpi="1200" orientation="landscape" paperSize="9" scale="90" r:id="rId3"/>
  <rowBreaks count="2" manualBreakCount="2">
    <brk id="26" max="13" man="1"/>
    <brk id="5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workbookViewId="0" topLeftCell="A61">
      <selection activeCell="A43" sqref="A4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3.7109375" style="8" customWidth="1"/>
    <col min="4" max="5" width="12.421875" style="0" customWidth="1"/>
    <col min="6" max="6" width="12.7109375" style="8" customWidth="1"/>
    <col min="7" max="7" width="11.7109375" style="8" customWidth="1"/>
    <col min="8" max="8" width="11.421875" style="0" customWidth="1"/>
    <col min="9" max="9" width="11.8515625" style="0" customWidth="1"/>
  </cols>
  <sheetData>
    <row r="1" spans="1:7" ht="38.25">
      <c r="A1" s="6" t="s">
        <v>20</v>
      </c>
      <c r="B1" s="7"/>
      <c r="C1" s="11"/>
      <c r="F1" s="11"/>
      <c r="G1" s="11"/>
    </row>
    <row r="2" spans="1:7" ht="12.75" customHeight="1">
      <c r="A2" s="59" t="s">
        <v>21</v>
      </c>
      <c r="B2" s="59"/>
      <c r="C2" s="59"/>
      <c r="D2" s="59"/>
      <c r="E2" s="59"/>
      <c r="F2" s="59"/>
      <c r="G2" s="59"/>
    </row>
    <row r="5" spans="1:7" ht="12.75" customHeight="1">
      <c r="A5" s="60" t="s">
        <v>0</v>
      </c>
      <c r="B5" s="62" t="s">
        <v>4</v>
      </c>
      <c r="C5" s="63"/>
      <c r="D5" s="63"/>
      <c r="E5" s="63"/>
      <c r="F5" s="63"/>
      <c r="G5" s="63"/>
    </row>
    <row r="6" spans="1:7" ht="25.5">
      <c r="A6" s="61"/>
      <c r="B6" s="1" t="s">
        <v>4</v>
      </c>
      <c r="C6" s="9" t="s">
        <v>23</v>
      </c>
      <c r="D6" s="1" t="s">
        <v>2</v>
      </c>
      <c r="E6" s="1" t="s">
        <v>23</v>
      </c>
      <c r="F6" s="9" t="s">
        <v>3</v>
      </c>
      <c r="G6" s="9" t="s">
        <v>23</v>
      </c>
    </row>
    <row r="7" spans="1:7" ht="12.75">
      <c r="A7" s="1" t="s">
        <v>1</v>
      </c>
      <c r="B7" s="2">
        <v>28866</v>
      </c>
      <c r="C7" s="12">
        <f aca="true" t="shared" si="0" ref="C7:C20">B7/B$7*100</f>
        <v>100</v>
      </c>
      <c r="D7" s="2">
        <v>14632</v>
      </c>
      <c r="E7" s="12">
        <f aca="true" t="shared" si="1" ref="E7:E20">D7/D$7*100</f>
        <v>100</v>
      </c>
      <c r="F7" s="2">
        <v>14234</v>
      </c>
      <c r="G7" s="12">
        <f aca="true" t="shared" si="2" ref="G7:G20">F7/F$7*100</f>
        <v>100</v>
      </c>
    </row>
    <row r="8" spans="1:7" ht="12.75">
      <c r="A8" s="4" t="s">
        <v>7</v>
      </c>
      <c r="B8" s="3">
        <v>17594</v>
      </c>
      <c r="C8" s="12">
        <f t="shared" si="0"/>
        <v>60.95059932100049</v>
      </c>
      <c r="D8" s="3">
        <v>8873</v>
      </c>
      <c r="E8" s="12">
        <f t="shared" si="1"/>
        <v>60.641060688901035</v>
      </c>
      <c r="F8" s="3">
        <v>8721</v>
      </c>
      <c r="G8" s="12">
        <f t="shared" si="2"/>
        <v>61.2687930307714</v>
      </c>
    </row>
    <row r="9" spans="1:7" ht="12.75">
      <c r="A9" s="1" t="s">
        <v>8</v>
      </c>
      <c r="B9" s="2">
        <v>7607</v>
      </c>
      <c r="C9" s="12">
        <f t="shared" si="0"/>
        <v>26.352802605140997</v>
      </c>
      <c r="D9" s="2">
        <v>3889</v>
      </c>
      <c r="E9" s="12">
        <f t="shared" si="1"/>
        <v>26.578731547293604</v>
      </c>
      <c r="F9" s="2">
        <v>3718</v>
      </c>
      <c r="G9" s="12">
        <f t="shared" si="2"/>
        <v>26.120556414219475</v>
      </c>
    </row>
    <row r="10" spans="1:7" ht="12.75">
      <c r="A10" s="15" t="s">
        <v>24</v>
      </c>
      <c r="B10" s="2">
        <v>3665</v>
      </c>
      <c r="C10" s="12">
        <f t="shared" si="0"/>
        <v>12.69659807385852</v>
      </c>
      <c r="D10" s="2">
        <v>1870</v>
      </c>
      <c r="E10" s="12">
        <f t="shared" si="1"/>
        <v>12.780207763805358</v>
      </c>
      <c r="F10" s="2">
        <v>1795</v>
      </c>
      <c r="G10" s="12">
        <f t="shared" si="2"/>
        <v>12.610650555009133</v>
      </c>
    </row>
    <row r="11" spans="1:7" ht="12.75">
      <c r="A11" s="1" t="s">
        <v>10</v>
      </c>
      <c r="B11" s="2">
        <v>3274</v>
      </c>
      <c r="C11" s="12">
        <f t="shared" si="0"/>
        <v>11.342063327097623</v>
      </c>
      <c r="D11" s="2">
        <v>1673</v>
      </c>
      <c r="E11" s="12">
        <f t="shared" si="1"/>
        <v>11.433843630399124</v>
      </c>
      <c r="F11" s="2">
        <v>1601</v>
      </c>
      <c r="G11" s="12">
        <f t="shared" si="2"/>
        <v>11.247716734579177</v>
      </c>
    </row>
    <row r="12" spans="1:7" ht="12.75">
      <c r="A12" s="1" t="s">
        <v>11</v>
      </c>
      <c r="B12" s="2">
        <v>2809</v>
      </c>
      <c r="C12" s="12">
        <f t="shared" si="0"/>
        <v>9.7311716205917</v>
      </c>
      <c r="D12" s="2">
        <v>1435</v>
      </c>
      <c r="E12" s="12">
        <f t="shared" si="1"/>
        <v>9.807271733187534</v>
      </c>
      <c r="F12" s="2">
        <v>1374</v>
      </c>
      <c r="G12" s="12">
        <f t="shared" si="2"/>
        <v>9.652943656034846</v>
      </c>
    </row>
    <row r="13" spans="1:7" ht="12.75">
      <c r="A13" s="1" t="s">
        <v>12</v>
      </c>
      <c r="B13" s="2">
        <v>2449</v>
      </c>
      <c r="C13" s="12">
        <f t="shared" si="0"/>
        <v>8.484029654264532</v>
      </c>
      <c r="D13" s="2">
        <v>1236</v>
      </c>
      <c r="E13" s="12">
        <f t="shared" si="1"/>
        <v>8.447238928376162</v>
      </c>
      <c r="F13" s="2">
        <v>1213</v>
      </c>
      <c r="G13" s="12">
        <f t="shared" si="2"/>
        <v>8.521849093719263</v>
      </c>
    </row>
    <row r="14" spans="1:7" ht="12.75">
      <c r="A14" s="1" t="s">
        <v>13</v>
      </c>
      <c r="B14" s="2">
        <v>2072</v>
      </c>
      <c r="C14" s="12">
        <f t="shared" si="0"/>
        <v>7.177994872860804</v>
      </c>
      <c r="D14" s="2">
        <v>1047</v>
      </c>
      <c r="E14" s="12">
        <f t="shared" si="1"/>
        <v>7.155549480590487</v>
      </c>
      <c r="F14" s="2">
        <v>1025</v>
      </c>
      <c r="G14" s="12">
        <f t="shared" si="2"/>
        <v>7.20106786567374</v>
      </c>
    </row>
    <row r="15" spans="1:7" ht="12.75">
      <c r="A15" s="1" t="s">
        <v>14</v>
      </c>
      <c r="B15" s="2">
        <v>1614</v>
      </c>
      <c r="C15" s="12">
        <f t="shared" si="0"/>
        <v>5.591353149033465</v>
      </c>
      <c r="D15" s="2">
        <v>825</v>
      </c>
      <c r="E15" s="12">
        <f t="shared" si="1"/>
        <v>5.638326954620012</v>
      </c>
      <c r="F15" s="2">
        <v>789</v>
      </c>
      <c r="G15" s="12">
        <f t="shared" si="2"/>
        <v>5.543065898552761</v>
      </c>
    </row>
    <row r="16" spans="1:7" ht="12.75">
      <c r="A16" s="1" t="s">
        <v>15</v>
      </c>
      <c r="B16" s="2">
        <v>1295</v>
      </c>
      <c r="C16" s="12">
        <f t="shared" si="0"/>
        <v>4.486246795538004</v>
      </c>
      <c r="D16" s="2">
        <v>667</v>
      </c>
      <c r="E16" s="12">
        <f t="shared" si="1"/>
        <v>4.558501913613997</v>
      </c>
      <c r="F16" s="2">
        <v>628</v>
      </c>
      <c r="G16" s="12">
        <f t="shared" si="2"/>
        <v>4.411971336237178</v>
      </c>
    </row>
    <row r="17" spans="1:7" ht="12.75">
      <c r="A17" s="1" t="s">
        <v>16</v>
      </c>
      <c r="B17" s="2">
        <v>959</v>
      </c>
      <c r="C17" s="12">
        <f t="shared" si="0"/>
        <v>3.322247626965981</v>
      </c>
      <c r="D17" s="2">
        <v>482</v>
      </c>
      <c r="E17" s="12">
        <f t="shared" si="1"/>
        <v>3.2941498086386</v>
      </c>
      <c r="F17" s="2">
        <v>477</v>
      </c>
      <c r="G17" s="12">
        <f t="shared" si="2"/>
        <v>3.351131094562316</v>
      </c>
    </row>
    <row r="18" spans="1:7" ht="12.75">
      <c r="A18" s="1" t="s">
        <v>17</v>
      </c>
      <c r="B18" s="2">
        <v>731</v>
      </c>
      <c r="C18" s="12">
        <f t="shared" si="0"/>
        <v>2.532391048292108</v>
      </c>
      <c r="D18" s="2">
        <v>356</v>
      </c>
      <c r="E18" s="12">
        <f t="shared" si="1"/>
        <v>2.433023510114817</v>
      </c>
      <c r="F18" s="2">
        <v>375</v>
      </c>
      <c r="G18" s="12">
        <f t="shared" si="2"/>
        <v>2.6345370240269776</v>
      </c>
    </row>
    <row r="19" spans="1:7" ht="12.75">
      <c r="A19" s="1" t="s">
        <v>18</v>
      </c>
      <c r="B19" s="2">
        <v>670</v>
      </c>
      <c r="C19" s="12">
        <f t="shared" si="0"/>
        <v>2.3210697706644496</v>
      </c>
      <c r="D19" s="2">
        <v>322</v>
      </c>
      <c r="E19" s="12">
        <f t="shared" si="1"/>
        <v>2.200656096227447</v>
      </c>
      <c r="F19" s="2">
        <v>348</v>
      </c>
      <c r="G19" s="12">
        <f t="shared" si="2"/>
        <v>2.4448503582970353</v>
      </c>
    </row>
    <row r="20" spans="1:7" ht="12.75">
      <c r="A20" s="1" t="s">
        <v>19</v>
      </c>
      <c r="B20" s="2">
        <v>1721</v>
      </c>
      <c r="C20" s="12">
        <f t="shared" si="0"/>
        <v>5.962031455691817</v>
      </c>
      <c r="D20" s="2">
        <v>830</v>
      </c>
      <c r="E20" s="12">
        <f t="shared" si="1"/>
        <v>5.672498633132859</v>
      </c>
      <c r="F20" s="2">
        <v>891</v>
      </c>
      <c r="G20" s="12">
        <f t="shared" si="2"/>
        <v>6.2596599690881</v>
      </c>
    </row>
    <row r="44" spans="1:8" ht="18">
      <c r="A44" s="35" t="s">
        <v>40</v>
      </c>
      <c r="C44"/>
      <c r="D44" s="8"/>
      <c r="F44"/>
      <c r="H44" s="8"/>
    </row>
    <row r="45" spans="1:8" ht="18">
      <c r="A45" s="35" t="s">
        <v>42</v>
      </c>
      <c r="C45"/>
      <c r="D45" s="8"/>
      <c r="F45"/>
      <c r="H45" s="8"/>
    </row>
    <row r="46" spans="1:8" ht="18">
      <c r="A46" s="35" t="s">
        <v>43</v>
      </c>
      <c r="C46"/>
      <c r="D46" s="8"/>
      <c r="F46"/>
      <c r="H46" s="8"/>
    </row>
    <row r="47" spans="2:8" ht="12.75">
      <c r="B47" s="14"/>
      <c r="C47"/>
      <c r="D47" s="8"/>
      <c r="F47"/>
      <c r="H47" s="8"/>
    </row>
    <row r="48" spans="2:8" ht="38.25">
      <c r="B48" s="21" t="s">
        <v>0</v>
      </c>
      <c r="C48" s="22" t="s">
        <v>4</v>
      </c>
      <c r="D48" s="38" t="s">
        <v>28</v>
      </c>
      <c r="E48" s="39" t="s">
        <v>41</v>
      </c>
      <c r="F48" s="40" t="s">
        <v>32</v>
      </c>
      <c r="G48" s="41" t="s">
        <v>33</v>
      </c>
      <c r="H48" s="8"/>
    </row>
    <row r="49" spans="2:8" ht="12.75">
      <c r="B49" s="18" t="s">
        <v>25</v>
      </c>
      <c r="C49" s="19" t="s">
        <v>26</v>
      </c>
      <c r="D49" s="19" t="s">
        <v>27</v>
      </c>
      <c r="E49" s="20" t="s">
        <v>29</v>
      </c>
      <c r="F49" s="20" t="s">
        <v>36</v>
      </c>
      <c r="G49" s="20" t="s">
        <v>37</v>
      </c>
      <c r="H49" s="8"/>
    </row>
    <row r="50" spans="2:8" ht="12.75">
      <c r="B50" s="23"/>
      <c r="C50" s="23"/>
      <c r="D50" s="23"/>
      <c r="E50" s="23"/>
      <c r="F50"/>
      <c r="H50" s="8"/>
    </row>
    <row r="51" spans="2:8" ht="12.75">
      <c r="B51" s="24" t="s">
        <v>1</v>
      </c>
      <c r="C51" s="25">
        <v>28866</v>
      </c>
      <c r="D51" s="26"/>
      <c r="E51" s="27"/>
      <c r="F51" s="29"/>
      <c r="G51" s="26"/>
      <c r="H51" s="8"/>
    </row>
    <row r="52" spans="1:8" ht="12.75">
      <c r="A52" s="34" t="s">
        <v>38</v>
      </c>
      <c r="B52" s="55" t="s">
        <v>8</v>
      </c>
      <c r="C52" s="54">
        <v>7607</v>
      </c>
      <c r="D52" s="26">
        <f>(9+0)/2</f>
        <v>4.5</v>
      </c>
      <c r="E52" s="29">
        <f>C52*D52</f>
        <v>34231.5</v>
      </c>
      <c r="F52" s="33">
        <f aca="true" t="shared" si="3" ref="F52:F63">C52/C$51*100</f>
        <v>26.352802605140997</v>
      </c>
      <c r="G52" s="26">
        <f>G51+F52</f>
        <v>26.352802605140997</v>
      </c>
      <c r="H52" s="8"/>
    </row>
    <row r="53" spans="2:8" ht="12.75">
      <c r="B53" s="30" t="s">
        <v>24</v>
      </c>
      <c r="C53" s="25">
        <v>3665</v>
      </c>
      <c r="D53" s="26">
        <f>(14+10)/2</f>
        <v>12</v>
      </c>
      <c r="E53" s="29">
        <f aca="true" t="shared" si="4" ref="E53:E63">C53*D53</f>
        <v>43980</v>
      </c>
      <c r="F53" s="33">
        <f t="shared" si="3"/>
        <v>12.69659807385852</v>
      </c>
      <c r="G53" s="26">
        <f aca="true" t="shared" si="5" ref="G53:G63">G52+F53</f>
        <v>39.04940067899952</v>
      </c>
      <c r="H53" s="8"/>
    </row>
    <row r="54" spans="1:7" ht="12.75">
      <c r="A54" s="32" t="s">
        <v>34</v>
      </c>
      <c r="B54" s="36" t="s">
        <v>10</v>
      </c>
      <c r="C54" s="25">
        <v>3274</v>
      </c>
      <c r="D54" s="26">
        <f>(15+19)/2</f>
        <v>17</v>
      </c>
      <c r="E54" s="29">
        <f t="shared" si="4"/>
        <v>55658</v>
      </c>
      <c r="F54" s="33">
        <f t="shared" si="3"/>
        <v>11.342063327097623</v>
      </c>
      <c r="G54" s="57">
        <f t="shared" si="5"/>
        <v>50.39146400609714</v>
      </c>
    </row>
    <row r="55" spans="2:8" ht="12.75">
      <c r="B55" s="28" t="s">
        <v>11</v>
      </c>
      <c r="C55" s="25">
        <v>2809</v>
      </c>
      <c r="D55" s="26">
        <f>(20+24)/2</f>
        <v>22</v>
      </c>
      <c r="E55" s="29">
        <f t="shared" si="4"/>
        <v>61798</v>
      </c>
      <c r="F55" s="33">
        <f t="shared" si="3"/>
        <v>9.7311716205917</v>
      </c>
      <c r="G55" s="26">
        <f t="shared" si="5"/>
        <v>60.12263562668884</v>
      </c>
      <c r="H55" s="8"/>
    </row>
    <row r="56" spans="2:8" ht="12.75">
      <c r="B56" s="28" t="s">
        <v>12</v>
      </c>
      <c r="C56" s="25">
        <v>2449</v>
      </c>
      <c r="D56" s="26">
        <f>(25+29)/2</f>
        <v>27</v>
      </c>
      <c r="E56" s="29">
        <f t="shared" si="4"/>
        <v>66123</v>
      </c>
      <c r="F56" s="33">
        <f t="shared" si="3"/>
        <v>8.484029654264532</v>
      </c>
      <c r="G56" s="26">
        <f t="shared" si="5"/>
        <v>68.60666528095337</v>
      </c>
      <c r="H56" s="8"/>
    </row>
    <row r="57" spans="2:8" ht="12.75">
      <c r="B57" s="28" t="s">
        <v>13</v>
      </c>
      <c r="C57" s="25">
        <v>2072</v>
      </c>
      <c r="D57" s="26">
        <f>(30+34)/2</f>
        <v>32</v>
      </c>
      <c r="E57" s="29">
        <f t="shared" si="4"/>
        <v>66304</v>
      </c>
      <c r="F57" s="33">
        <f t="shared" si="3"/>
        <v>7.177994872860804</v>
      </c>
      <c r="G57" s="26">
        <f t="shared" si="5"/>
        <v>75.78466015381417</v>
      </c>
      <c r="H57" s="8"/>
    </row>
    <row r="58" spans="2:8" ht="12.75">
      <c r="B58" s="28" t="s">
        <v>14</v>
      </c>
      <c r="C58" s="25">
        <v>1614</v>
      </c>
      <c r="D58" s="26">
        <f>(35+39)/2</f>
        <v>37</v>
      </c>
      <c r="E58" s="29">
        <f t="shared" si="4"/>
        <v>59718</v>
      </c>
      <c r="F58" s="33">
        <f t="shared" si="3"/>
        <v>5.591353149033465</v>
      </c>
      <c r="G58" s="26">
        <f t="shared" si="5"/>
        <v>81.37601330284764</v>
      </c>
      <c r="H58" s="8"/>
    </row>
    <row r="59" spans="2:8" ht="12.75">
      <c r="B59" s="28" t="s">
        <v>15</v>
      </c>
      <c r="C59" s="25">
        <v>1295</v>
      </c>
      <c r="D59" s="26">
        <f>(40+44)/2</f>
        <v>42</v>
      </c>
      <c r="E59" s="29">
        <f t="shared" si="4"/>
        <v>54390</v>
      </c>
      <c r="F59" s="33">
        <f t="shared" si="3"/>
        <v>4.486246795538004</v>
      </c>
      <c r="G59" s="26">
        <f t="shared" si="5"/>
        <v>85.86226009838565</v>
      </c>
      <c r="H59" s="8"/>
    </row>
    <row r="60" spans="2:8" ht="12.75">
      <c r="B60" s="28" t="s">
        <v>16</v>
      </c>
      <c r="C60" s="25">
        <v>959</v>
      </c>
      <c r="D60" s="26">
        <f>(45+49)/2</f>
        <v>47</v>
      </c>
      <c r="E60" s="29">
        <f t="shared" si="4"/>
        <v>45073</v>
      </c>
      <c r="F60" s="33">
        <f t="shared" si="3"/>
        <v>3.322247626965981</v>
      </c>
      <c r="G60" s="26">
        <f t="shared" si="5"/>
        <v>89.18450772535162</v>
      </c>
      <c r="H60" s="8"/>
    </row>
    <row r="61" spans="2:8" ht="12.75">
      <c r="B61" s="28" t="s">
        <v>17</v>
      </c>
      <c r="C61" s="25">
        <v>731</v>
      </c>
      <c r="D61" s="26">
        <f>(50+54)/2</f>
        <v>52</v>
      </c>
      <c r="E61" s="29">
        <f t="shared" si="4"/>
        <v>38012</v>
      </c>
      <c r="F61" s="33">
        <f t="shared" si="3"/>
        <v>2.532391048292108</v>
      </c>
      <c r="G61" s="26">
        <f t="shared" si="5"/>
        <v>91.71689877364373</v>
      </c>
      <c r="H61" s="8"/>
    </row>
    <row r="62" spans="2:8" ht="12.75">
      <c r="B62" s="28" t="s">
        <v>18</v>
      </c>
      <c r="C62" s="25">
        <v>670</v>
      </c>
      <c r="D62" s="26">
        <f>(55+59)/2</f>
        <v>57</v>
      </c>
      <c r="E62" s="29">
        <f t="shared" si="4"/>
        <v>38190</v>
      </c>
      <c r="F62" s="33">
        <f t="shared" si="3"/>
        <v>2.3210697706644496</v>
      </c>
      <c r="G62" s="26">
        <f t="shared" si="5"/>
        <v>94.03796854430819</v>
      </c>
      <c r="H62" s="8"/>
    </row>
    <row r="63" spans="2:8" ht="12.75">
      <c r="B63" s="28" t="s">
        <v>19</v>
      </c>
      <c r="C63" s="25">
        <v>1721</v>
      </c>
      <c r="D63" s="26">
        <f>65</f>
        <v>65</v>
      </c>
      <c r="E63" s="29">
        <f t="shared" si="4"/>
        <v>111865</v>
      </c>
      <c r="F63" s="33">
        <f t="shared" si="3"/>
        <v>5.962031455691817</v>
      </c>
      <c r="G63" s="26">
        <f t="shared" si="5"/>
        <v>100</v>
      </c>
      <c r="H63" s="8"/>
    </row>
    <row r="64" spans="2:8" ht="12.75">
      <c r="B64" s="17"/>
      <c r="C64" s="16"/>
      <c r="D64" s="13"/>
      <c r="E64" s="17"/>
      <c r="F64"/>
      <c r="H64" s="8"/>
    </row>
    <row r="65" spans="2:8" ht="12.75">
      <c r="B65" s="31" t="s">
        <v>30</v>
      </c>
      <c r="C65" s="29">
        <f>SUM(C52:C63)</f>
        <v>28866</v>
      </c>
      <c r="D65" s="26"/>
      <c r="E65" s="29">
        <f>SUM(E52:E63)</f>
        <v>675342.5</v>
      </c>
      <c r="F65" s="29">
        <f>SUM(F52:F63)</f>
        <v>100</v>
      </c>
      <c r="H65" s="8"/>
    </row>
    <row r="66" spans="1:6" ht="25.5">
      <c r="A66" s="32" t="s">
        <v>35</v>
      </c>
      <c r="B66" s="31" t="s">
        <v>31</v>
      </c>
      <c r="C66" s="29"/>
      <c r="D66" s="26"/>
      <c r="E66" s="37">
        <f>E65/C51</f>
        <v>23.395777038730685</v>
      </c>
      <c r="F66"/>
    </row>
    <row r="69" spans="2:9" ht="12.75" customHeight="1">
      <c r="B69" s="68" t="s">
        <v>0</v>
      </c>
      <c r="C69" s="69" t="s">
        <v>45</v>
      </c>
      <c r="D69" s="68" t="s">
        <v>5</v>
      </c>
      <c r="E69" s="68"/>
      <c r="F69" s="68" t="s">
        <v>49</v>
      </c>
      <c r="G69" s="68"/>
      <c r="H69" s="66" t="s">
        <v>50</v>
      </c>
      <c r="I69" s="67"/>
    </row>
    <row r="70" spans="2:9" ht="12.75">
      <c r="B70" s="68"/>
      <c r="C70" s="69"/>
      <c r="D70" s="49" t="s">
        <v>2</v>
      </c>
      <c r="E70" s="49" t="s">
        <v>3</v>
      </c>
      <c r="F70" s="50" t="s">
        <v>2</v>
      </c>
      <c r="G70" s="50" t="s">
        <v>3</v>
      </c>
      <c r="H70" s="51" t="s">
        <v>46</v>
      </c>
      <c r="I70" s="51" t="s">
        <v>3</v>
      </c>
    </row>
    <row r="71" spans="2:9" ht="12.75">
      <c r="B71" s="52" t="s">
        <v>25</v>
      </c>
      <c r="C71" s="52" t="s">
        <v>26</v>
      </c>
      <c r="D71" s="52" t="s">
        <v>29</v>
      </c>
      <c r="E71" s="52" t="s">
        <v>36</v>
      </c>
      <c r="F71" s="52" t="s">
        <v>37</v>
      </c>
      <c r="G71" s="52" t="s">
        <v>47</v>
      </c>
      <c r="H71" s="29"/>
      <c r="I71" s="52" t="s">
        <v>48</v>
      </c>
    </row>
    <row r="72" spans="2:9" ht="12.75">
      <c r="B72" s="23"/>
      <c r="C72" s="23"/>
      <c r="D72" s="23"/>
      <c r="E72" s="23"/>
      <c r="F72" s="13"/>
      <c r="G72" s="23"/>
      <c r="H72" s="43"/>
      <c r="I72" s="17"/>
    </row>
    <row r="73" spans="2:9" ht="12.75">
      <c r="B73" s="24" t="s">
        <v>7</v>
      </c>
      <c r="C73" s="26"/>
      <c r="D73" s="53">
        <v>6872.8</v>
      </c>
      <c r="E73" s="53">
        <v>1030.5</v>
      </c>
      <c r="F73" s="26"/>
      <c r="G73" s="26"/>
      <c r="H73" s="29"/>
      <c r="I73" s="29"/>
    </row>
    <row r="74" spans="2:9" ht="12.75">
      <c r="B74" s="28" t="s">
        <v>8</v>
      </c>
      <c r="C74" s="26">
        <f>(9+0)/2</f>
        <v>4.5</v>
      </c>
      <c r="D74" s="25"/>
      <c r="E74" s="25"/>
      <c r="F74" s="26"/>
      <c r="G74" s="26"/>
      <c r="H74" s="29"/>
      <c r="I74" s="29"/>
    </row>
    <row r="75" spans="2:9" ht="12.75">
      <c r="B75" s="30" t="s">
        <v>24</v>
      </c>
      <c r="C75" s="26">
        <f>(14+10)/2</f>
        <v>12</v>
      </c>
      <c r="D75" s="25"/>
      <c r="E75" s="25"/>
      <c r="F75" s="26"/>
      <c r="G75" s="26"/>
      <c r="H75" s="29"/>
      <c r="I75" s="29"/>
    </row>
    <row r="76" spans="2:9" ht="12.75">
      <c r="B76" s="28" t="s">
        <v>10</v>
      </c>
      <c r="C76" s="26">
        <f>(15+19)/2</f>
        <v>17</v>
      </c>
      <c r="D76" s="25">
        <v>844.9</v>
      </c>
      <c r="E76" s="25">
        <v>166.8</v>
      </c>
      <c r="F76" s="26">
        <f>D76*C76</f>
        <v>14363.3</v>
      </c>
      <c r="G76" s="26">
        <f>E76*C76</f>
        <v>2835.6000000000004</v>
      </c>
      <c r="H76" s="33">
        <f aca="true" t="shared" si="6" ref="H76:H85">D76/D$73*100+H75</f>
        <v>12.293388429752065</v>
      </c>
      <c r="I76" s="33">
        <f aca="true" t="shared" si="7" ref="I76:I85">E76/E$73*100+I75</f>
        <v>16.186317321688502</v>
      </c>
    </row>
    <row r="77" spans="1:9" ht="12.75">
      <c r="A77" s="34" t="s">
        <v>38</v>
      </c>
      <c r="B77" s="55" t="s">
        <v>11</v>
      </c>
      <c r="C77" s="26">
        <f>(20+24)/2</f>
        <v>22</v>
      </c>
      <c r="D77" s="54">
        <v>1175.3</v>
      </c>
      <c r="E77" s="54">
        <v>288.2</v>
      </c>
      <c r="F77" s="26">
        <f aca="true" t="shared" si="8" ref="F77:F85">D77*C77</f>
        <v>25856.6</v>
      </c>
      <c r="G77" s="26">
        <f aca="true" t="shared" si="9" ref="G77:G85">E77*C77</f>
        <v>6340.4</v>
      </c>
      <c r="H77" s="33">
        <f t="shared" si="6"/>
        <v>29.394133395413803</v>
      </c>
      <c r="I77" s="33">
        <f t="shared" si="7"/>
        <v>44.15332362930616</v>
      </c>
    </row>
    <row r="78" spans="1:9" ht="12.75">
      <c r="A78" s="34" t="s">
        <v>34</v>
      </c>
      <c r="B78" s="36" t="s">
        <v>12</v>
      </c>
      <c r="C78" s="26">
        <f>(25+29)/2</f>
        <v>27</v>
      </c>
      <c r="D78" s="25">
        <v>1152</v>
      </c>
      <c r="E78" s="25">
        <v>226.8</v>
      </c>
      <c r="F78" s="26">
        <f t="shared" si="8"/>
        <v>31104</v>
      </c>
      <c r="G78" s="26">
        <f t="shared" si="9"/>
        <v>6123.6</v>
      </c>
      <c r="H78" s="33">
        <f t="shared" si="6"/>
        <v>46.15586078454196</v>
      </c>
      <c r="I78" s="56">
        <f t="shared" si="7"/>
        <v>66.16205725376031</v>
      </c>
    </row>
    <row r="79" spans="2:9" ht="12.75">
      <c r="B79" s="36" t="s">
        <v>13</v>
      </c>
      <c r="C79" s="26">
        <f>(30+34)/2</f>
        <v>32</v>
      </c>
      <c r="D79" s="25">
        <v>1014.5</v>
      </c>
      <c r="E79" s="25">
        <v>112.6</v>
      </c>
      <c r="F79" s="26">
        <f t="shared" si="8"/>
        <v>32464</v>
      </c>
      <c r="G79" s="26">
        <f t="shared" si="9"/>
        <v>3603.2</v>
      </c>
      <c r="H79" s="56">
        <f t="shared" si="6"/>
        <v>60.91694796880456</v>
      </c>
      <c r="I79" s="33">
        <f t="shared" si="7"/>
        <v>77.08879184861718</v>
      </c>
    </row>
    <row r="80" spans="2:9" ht="12.75">
      <c r="B80" s="28" t="s">
        <v>14</v>
      </c>
      <c r="C80" s="26">
        <f>(35+39)/2</f>
        <v>37</v>
      </c>
      <c r="D80" s="25">
        <v>796.1</v>
      </c>
      <c r="E80" s="25">
        <v>51.2</v>
      </c>
      <c r="F80" s="26">
        <f t="shared" si="8"/>
        <v>29455.7</v>
      </c>
      <c r="G80" s="26">
        <f t="shared" si="9"/>
        <v>1894.4</v>
      </c>
      <c r="H80" s="33">
        <f t="shared" si="6"/>
        <v>72.50029100221161</v>
      </c>
      <c r="I80" s="33">
        <f t="shared" si="7"/>
        <v>82.05725376031053</v>
      </c>
    </row>
    <row r="81" spans="2:9" ht="12.75">
      <c r="B81" s="28" t="s">
        <v>15</v>
      </c>
      <c r="C81" s="26">
        <f>(40+44)/2</f>
        <v>42</v>
      </c>
      <c r="D81" s="25">
        <v>646.3</v>
      </c>
      <c r="E81" s="25">
        <v>64.6</v>
      </c>
      <c r="F81" s="26">
        <f t="shared" si="8"/>
        <v>27144.6</v>
      </c>
      <c r="G81" s="26">
        <f t="shared" si="9"/>
        <v>2713.2</v>
      </c>
      <c r="H81" s="33">
        <f t="shared" si="6"/>
        <v>81.90402747060877</v>
      </c>
      <c r="I81" s="33">
        <f t="shared" si="7"/>
        <v>88.32605531295488</v>
      </c>
    </row>
    <row r="82" spans="2:9" ht="12.75">
      <c r="B82" s="28" t="s">
        <v>16</v>
      </c>
      <c r="C82" s="26">
        <f>(45+49)/2</f>
        <v>47</v>
      </c>
      <c r="D82" s="25">
        <v>458.9</v>
      </c>
      <c r="E82" s="25">
        <v>39.8</v>
      </c>
      <c r="F82" s="26">
        <f t="shared" si="8"/>
        <v>21568.3</v>
      </c>
      <c r="G82" s="26">
        <f t="shared" si="9"/>
        <v>1870.6</v>
      </c>
      <c r="H82" s="33">
        <f t="shared" si="6"/>
        <v>88.58107321615643</v>
      </c>
      <c r="I82" s="33">
        <f t="shared" si="7"/>
        <v>92.18825812712277</v>
      </c>
    </row>
    <row r="83" spans="2:9" ht="12.75">
      <c r="B83" s="28" t="s">
        <v>17</v>
      </c>
      <c r="C83" s="26">
        <f>(50+54)/2</f>
        <v>52</v>
      </c>
      <c r="D83" s="25">
        <v>324</v>
      </c>
      <c r="E83" s="25">
        <v>38.6</v>
      </c>
      <c r="F83" s="26">
        <f t="shared" si="8"/>
        <v>16848</v>
      </c>
      <c r="G83" s="26">
        <f t="shared" si="9"/>
        <v>2007.2</v>
      </c>
      <c r="H83" s="33">
        <f t="shared" si="6"/>
        <v>93.29530904434873</v>
      </c>
      <c r="I83" s="33">
        <f t="shared" si="7"/>
        <v>95.93401261523533</v>
      </c>
    </row>
    <row r="84" spans="2:9" ht="12.75">
      <c r="B84" s="28" t="s">
        <v>18</v>
      </c>
      <c r="C84" s="26">
        <f>(55+59)/2</f>
        <v>57</v>
      </c>
      <c r="D84" s="25">
        <v>257.6</v>
      </c>
      <c r="E84" s="25">
        <v>26.5</v>
      </c>
      <c r="F84" s="26">
        <f t="shared" si="8"/>
        <v>14683.2</v>
      </c>
      <c r="G84" s="26">
        <f t="shared" si="9"/>
        <v>1510.5</v>
      </c>
      <c r="H84" s="33">
        <f t="shared" si="6"/>
        <v>97.04341752997321</v>
      </c>
      <c r="I84" s="33">
        <f t="shared" si="7"/>
        <v>98.50557981562349</v>
      </c>
    </row>
    <row r="85" spans="2:9" ht="12.75">
      <c r="B85" s="28" t="s">
        <v>19</v>
      </c>
      <c r="C85" s="26">
        <f>65</f>
        <v>65</v>
      </c>
      <c r="D85" s="25">
        <v>203.4</v>
      </c>
      <c r="E85" s="25">
        <v>15.2</v>
      </c>
      <c r="F85" s="26">
        <f t="shared" si="8"/>
        <v>13221</v>
      </c>
      <c r="G85" s="26">
        <f t="shared" si="9"/>
        <v>988</v>
      </c>
      <c r="H85" s="33">
        <f t="shared" si="6"/>
        <v>100.00291002211615</v>
      </c>
      <c r="I85" s="33">
        <f t="shared" si="7"/>
        <v>99.98059194565745</v>
      </c>
    </row>
    <row r="87" spans="1:7" ht="12.75">
      <c r="A87" s="34" t="s">
        <v>35</v>
      </c>
      <c r="B87" s="58" t="s">
        <v>51</v>
      </c>
      <c r="C87" s="26"/>
      <c r="D87" s="29"/>
      <c r="E87" s="29"/>
      <c r="F87" s="37">
        <f>SUM(F76:F85)/D73</f>
        <v>32.98636654638575</v>
      </c>
      <c r="G87" s="37">
        <f>SUM(G76:G85)/E73</f>
        <v>29.002134885977682</v>
      </c>
    </row>
    <row r="88" spans="1:3" ht="12.75">
      <c r="A88" s="14"/>
      <c r="C88" s="17"/>
    </row>
    <row r="89" ht="12.75">
      <c r="A89" s="14"/>
    </row>
  </sheetData>
  <mergeCells count="8">
    <mergeCell ref="H69:I69"/>
    <mergeCell ref="A2:G2"/>
    <mergeCell ref="A5:A6"/>
    <mergeCell ref="B5:G5"/>
    <mergeCell ref="B69:B70"/>
    <mergeCell ref="D69:E69"/>
    <mergeCell ref="F69:G69"/>
    <mergeCell ref="C69:C70"/>
  </mergeCells>
  <hyperlinks>
    <hyperlink ref="A2" r:id="rId1" display="http://laborsta.ilo.org/applv8/data/ssm3/e/DZ.html"/>
  </hyperlinks>
  <printOptions/>
  <pageMargins left="0.75" right="0.75" top="0.39" bottom="0.21" header="0.23" footer="0.17"/>
  <pageSetup fitToHeight="4" horizontalDpi="1200" verticalDpi="1200" orientation="landscape" paperSize="9" scale="90" r:id="rId3"/>
  <rowBreaks count="1" manualBreakCount="1">
    <brk id="6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6" sqref="A6:D21"/>
    </sheetView>
  </sheetViews>
  <sheetFormatPr defaultColWidth="9.140625" defaultRowHeight="12.75"/>
  <sheetData>
    <row r="2" ht="38.25">
      <c r="A2" s="6" t="s">
        <v>20</v>
      </c>
    </row>
    <row r="3" spans="1:4" ht="12.75">
      <c r="A3" s="59" t="s">
        <v>21</v>
      </c>
      <c r="B3" s="59"/>
      <c r="C3" s="59"/>
      <c r="D3" s="59"/>
    </row>
    <row r="6" spans="1:4" ht="12.75">
      <c r="A6" s="60" t="s">
        <v>0</v>
      </c>
      <c r="B6" s="42"/>
      <c r="C6" s="42"/>
      <c r="D6" s="42"/>
    </row>
    <row r="7" spans="1:4" ht="38.25">
      <c r="A7" s="61"/>
      <c r="B7" s="1" t="s">
        <v>5</v>
      </c>
      <c r="C7" s="1" t="s">
        <v>5</v>
      </c>
      <c r="D7" s="1" t="s">
        <v>5</v>
      </c>
    </row>
    <row r="8" spans="1:4" ht="12.75">
      <c r="A8" s="1" t="s">
        <v>1</v>
      </c>
      <c r="B8" s="2">
        <v>7903.3</v>
      </c>
      <c r="C8" s="2">
        <v>6872.8</v>
      </c>
      <c r="D8" s="2">
        <v>1030.5</v>
      </c>
    </row>
    <row r="9" spans="1:4" ht="25.5">
      <c r="A9" s="4" t="s">
        <v>7</v>
      </c>
      <c r="B9" s="3">
        <v>7903.3</v>
      </c>
      <c r="C9" s="3">
        <v>6872.8</v>
      </c>
      <c r="D9" s="3">
        <v>1030.5</v>
      </c>
    </row>
    <row r="10" spans="1:4" ht="12.75">
      <c r="A10" s="1" t="s">
        <v>8</v>
      </c>
      <c r="B10" s="2"/>
      <c r="C10" s="2"/>
      <c r="D10" s="2"/>
    </row>
    <row r="11" spans="1:4" ht="12.75">
      <c r="A11" s="5" t="s">
        <v>22</v>
      </c>
      <c r="B11" s="2"/>
      <c r="C11" s="2"/>
      <c r="D11" s="2"/>
    </row>
    <row r="12" spans="1:4" ht="12.75">
      <c r="A12" s="1" t="s">
        <v>10</v>
      </c>
      <c r="B12" s="2">
        <v>1011.7</v>
      </c>
      <c r="C12" s="2">
        <v>844.9</v>
      </c>
      <c r="D12" s="2">
        <v>166.8</v>
      </c>
    </row>
    <row r="13" spans="1:4" ht="12.75" customHeight="1">
      <c r="A13" s="1" t="s">
        <v>11</v>
      </c>
      <c r="B13" s="2">
        <v>1463.5</v>
      </c>
      <c r="C13" s="2">
        <v>1175.3</v>
      </c>
      <c r="D13" s="2">
        <v>288.2</v>
      </c>
    </row>
    <row r="14" spans="1:4" ht="12.75">
      <c r="A14" s="1" t="s">
        <v>12</v>
      </c>
      <c r="B14" s="2">
        <v>1378.8</v>
      </c>
      <c r="C14" s="2">
        <v>1152</v>
      </c>
      <c r="D14" s="2">
        <v>226.8</v>
      </c>
    </row>
    <row r="15" spans="1:4" ht="12.75">
      <c r="A15" s="1" t="s">
        <v>13</v>
      </c>
      <c r="B15" s="2">
        <v>1127.2</v>
      </c>
      <c r="C15" s="2">
        <v>1014.5</v>
      </c>
      <c r="D15" s="2">
        <v>112.6</v>
      </c>
    </row>
    <row r="16" spans="1:4" ht="12.75">
      <c r="A16" s="1" t="s">
        <v>14</v>
      </c>
      <c r="B16" s="2">
        <v>847.4</v>
      </c>
      <c r="C16" s="2">
        <v>796.1</v>
      </c>
      <c r="D16" s="2">
        <v>51.2</v>
      </c>
    </row>
    <row r="17" spans="1:4" ht="12.75">
      <c r="A17" s="1" t="s">
        <v>15</v>
      </c>
      <c r="B17" s="2">
        <v>711</v>
      </c>
      <c r="C17" s="2">
        <v>646.3</v>
      </c>
      <c r="D17" s="2">
        <v>64.6</v>
      </c>
    </row>
    <row r="18" spans="1:4" ht="12.75">
      <c r="A18" s="1" t="s">
        <v>16</v>
      </c>
      <c r="B18" s="2">
        <v>498.7</v>
      </c>
      <c r="C18" s="2">
        <v>458.9</v>
      </c>
      <c r="D18" s="2">
        <v>39.8</v>
      </c>
    </row>
    <row r="19" spans="1:4" ht="12.75">
      <c r="A19" s="1" t="s">
        <v>17</v>
      </c>
      <c r="B19" s="2">
        <v>362.6</v>
      </c>
      <c r="C19" s="2">
        <v>324</v>
      </c>
      <c r="D19" s="2">
        <v>38.6</v>
      </c>
    </row>
    <row r="20" spans="1:4" ht="12.75">
      <c r="A20" s="1" t="s">
        <v>18</v>
      </c>
      <c r="B20" s="2">
        <v>284.1</v>
      </c>
      <c r="C20" s="2">
        <v>257.6</v>
      </c>
      <c r="D20" s="2">
        <v>26.5</v>
      </c>
    </row>
    <row r="21" spans="1:4" ht="12.75">
      <c r="A21" s="1" t="s">
        <v>19</v>
      </c>
      <c r="B21" s="2">
        <v>218.6</v>
      </c>
      <c r="C21" s="2">
        <v>203.4</v>
      </c>
      <c r="D21" s="2">
        <v>15.2</v>
      </c>
    </row>
  </sheetData>
  <mergeCells count="2">
    <mergeCell ref="A3:D3"/>
    <mergeCell ref="A6:A7"/>
  </mergeCells>
  <hyperlinks>
    <hyperlink ref="A3" r:id="rId1" display="http://laborsta.ilo.org/applv8/data/ssm3/e/DZ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2007-07-13T15:07:39Z</cp:lastPrinted>
  <dcterms:created xsi:type="dcterms:W3CDTF">2007-05-07T14:10:45Z</dcterms:created>
  <dcterms:modified xsi:type="dcterms:W3CDTF">2007-07-13T15:08:06Z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