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15" windowHeight="11640" activeTab="0"/>
  </bookViews>
  <sheets>
    <sheet name="CO2TS" sheetId="1" r:id="rId1"/>
  </sheets>
  <externalReferences>
    <externalReference r:id="rId4"/>
    <externalReference r:id="rId5"/>
  </externalReferences>
  <definedNames>
    <definedName name="actReg">'[2]LMmapCode'!$J$11</definedName>
    <definedName name="actRegCode">'[2]LMmapCode'!$J$13</definedName>
    <definedName name="actRegValue">'[2]LMmapCode'!$J$12</definedName>
    <definedName name="cls0">'[2]LMmapCode'!$F$8</definedName>
    <definedName name="cls1">'[2]LMmapCode'!$F$3</definedName>
    <definedName name="cls2">'[2]LMmapCode'!$F$4</definedName>
    <definedName name="cls3">'[2]LMmapCode'!$F$5</definedName>
    <definedName name="cls4">'[2]LMmapCode'!$F$6</definedName>
    <definedName name="cls5">'[2]LMmapCode'!$F$7</definedName>
    <definedName name="cls6">'[2]LMmapCode'!$F$8</definedName>
    <definedName name="clsValue">'[2]LMmapCode'!$J$3:$K$8</definedName>
    <definedName name="country">'[1]Country &amp; ID'!$A$2:$A$237</definedName>
    <definedName name="RegData">'[2]W1_1990Data'!$K$7:$L$7</definedName>
  </definedNames>
  <calcPr fullCalcOnLoad="1"/>
</workbook>
</file>

<file path=xl/sharedStrings.xml><?xml version="1.0" encoding="utf-8"?>
<sst xmlns="http://schemas.openxmlformats.org/spreadsheetml/2006/main" count="535" uniqueCount="237">
  <si>
    <t>Antigua and Barbuda</t>
  </si>
  <si>
    <t>Australia</t>
  </si>
  <si>
    <t>Austria</t>
  </si>
  <si>
    <t>Belgium</t>
  </si>
  <si>
    <t>Croatia</t>
  </si>
  <si>
    <t>Cuba</t>
  </si>
  <si>
    <t>Dominican Republic</t>
  </si>
  <si>
    <t>Ethiopia</t>
  </si>
  <si>
    <t>Finland</t>
  </si>
  <si>
    <t>France</t>
  </si>
  <si>
    <t>Georgia</t>
  </si>
  <si>
    <t>Germany</t>
  </si>
  <si>
    <t>Greece</t>
  </si>
  <si>
    <t>Guatemala</t>
  </si>
  <si>
    <t>Iceland</t>
  </si>
  <si>
    <t>Ireland</t>
  </si>
  <si>
    <t>Italy</t>
  </si>
  <si>
    <t>Japan</t>
  </si>
  <si>
    <t>Kyrgyzstan</t>
  </si>
  <si>
    <t>Latvia</t>
  </si>
  <si>
    <t>Lithuania</t>
  </si>
  <si>
    <t>Netherlands</t>
  </si>
  <si>
    <t>New Zealand</t>
  </si>
  <si>
    <t>Norway</t>
  </si>
  <si>
    <t>Portugal</t>
  </si>
  <si>
    <t>Republic of Moldova</t>
  </si>
  <si>
    <t>Romania</t>
  </si>
  <si>
    <t>Slovenia</t>
  </si>
  <si>
    <t>Spain</t>
  </si>
  <si>
    <t>St. Vincent and the Grenadines</t>
  </si>
  <si>
    <t>Sweden</t>
  </si>
  <si>
    <t>Switzerland</t>
  </si>
  <si>
    <t>Tajikistan</t>
  </si>
  <si>
    <t>United Kingdom</t>
  </si>
  <si>
    <t>United States</t>
  </si>
  <si>
    <t>Uzbekistan</t>
  </si>
  <si>
    <t>Definitions &amp; Technical notes:</t>
  </si>
  <si>
    <t>Algeria</t>
  </si>
  <si>
    <t>Azerbaijan</t>
  </si>
  <si>
    <t>Barbados</t>
  </si>
  <si>
    <t>Belarus</t>
  </si>
  <si>
    <t>Belize</t>
  </si>
  <si>
    <t>Benin</t>
  </si>
  <si>
    <t>Bhutan</t>
  </si>
  <si>
    <t>Bolivia</t>
  </si>
  <si>
    <t>Bulgaria</t>
  </si>
  <si>
    <t>Cameroon</t>
  </si>
  <si>
    <t>Chile</t>
  </si>
  <si>
    <t>Costa Rica</t>
  </si>
  <si>
    <t>Czech Republic</t>
  </si>
  <si>
    <t>Dem. Rep. of the Congo</t>
  </si>
  <si>
    <t>Dominica</t>
  </si>
  <si>
    <t>Estonia</t>
  </si>
  <si>
    <t>Gabon</t>
  </si>
  <si>
    <t>Guinea</t>
  </si>
  <si>
    <t>Haiti</t>
  </si>
  <si>
    <t>Honduras</t>
  </si>
  <si>
    <t>Hungary</t>
  </si>
  <si>
    <t>Iran (Islamic Republic of)</t>
  </si>
  <si>
    <t>Jamaica</t>
  </si>
  <si>
    <t>Korea, Dem. People's Rep.</t>
  </si>
  <si>
    <t>Lebanon</t>
  </si>
  <si>
    <t>Luxembourg</t>
  </si>
  <si>
    <t>Madagascar</t>
  </si>
  <si>
    <t>Mali</t>
  </si>
  <si>
    <t>Malta</t>
  </si>
  <si>
    <t>Mauritania</t>
  </si>
  <si>
    <t>Mauritius</t>
  </si>
  <si>
    <t>Monaco</t>
  </si>
  <si>
    <t>Morocco</t>
  </si>
  <si>
    <t>Nicaragua</t>
  </si>
  <si>
    <t>Niue</t>
  </si>
  <si>
    <t>Pakistan</t>
  </si>
  <si>
    <t>Panama</t>
  </si>
  <si>
    <t>Paraguay</t>
  </si>
  <si>
    <t>Peru</t>
  </si>
  <si>
    <t>Philippines</t>
  </si>
  <si>
    <t>Poland</t>
  </si>
  <si>
    <t>Russian Federation</t>
  </si>
  <si>
    <t>Saint Lucia</t>
  </si>
  <si>
    <t>Slovakia</t>
  </si>
  <si>
    <t>Sri Lanka</t>
  </si>
  <si>
    <t>Sudan</t>
  </si>
  <si>
    <t>Togo</t>
  </si>
  <si>
    <t>Trinidad and Tobago</t>
  </si>
  <si>
    <t>Tunisia</t>
  </si>
  <si>
    <t>Turkey</t>
  </si>
  <si>
    <t>Turkmenistan</t>
  </si>
  <si>
    <t>Ukraine</t>
  </si>
  <si>
    <t>United Rep. of Tanzania</t>
  </si>
  <si>
    <t>Viet Nam</t>
  </si>
  <si>
    <t>Yemen</t>
  </si>
  <si>
    <t>Zambia</t>
  </si>
  <si>
    <t>Albania</t>
  </si>
  <si>
    <t>Argentina</t>
  </si>
  <si>
    <t>Armenia</t>
  </si>
  <si>
    <t>Bahrain</t>
  </si>
  <si>
    <t>Brazil</t>
  </si>
  <si>
    <t>Burkina Faso</t>
  </si>
  <si>
    <t>Burundi</t>
  </si>
  <si>
    <t>Cape Verde</t>
  </si>
  <si>
    <t>Central African Republic</t>
  </si>
  <si>
    <t>Chad</t>
  </si>
  <si>
    <t>Comoros</t>
  </si>
  <si>
    <t>Congo</t>
  </si>
  <si>
    <t>Cote d'Ivoire</t>
  </si>
  <si>
    <t>Djibouti</t>
  </si>
  <si>
    <t>Ecuador</t>
  </si>
  <si>
    <t>El Salvador</t>
  </si>
  <si>
    <t>Eritrea</t>
  </si>
  <si>
    <t>Fiji</t>
  </si>
  <si>
    <t>Gambia</t>
  </si>
  <si>
    <t>Guinea-Bissau</t>
  </si>
  <si>
    <t>Guyana</t>
  </si>
  <si>
    <t>Indonesia</t>
  </si>
  <si>
    <t>Israel</t>
  </si>
  <si>
    <t>Jordan</t>
  </si>
  <si>
    <t>Kenya</t>
  </si>
  <si>
    <t>Korea, Republic of</t>
  </si>
  <si>
    <t>Lao People's Dem. Rep.</t>
  </si>
  <si>
    <t>Malawi</t>
  </si>
  <si>
    <t>Mexico</t>
  </si>
  <si>
    <t>Mongolia</t>
  </si>
  <si>
    <t>Mozambique</t>
  </si>
  <si>
    <t>Namibia</t>
  </si>
  <si>
    <t>Nigeria</t>
  </si>
  <si>
    <t>Rwanda</t>
  </si>
  <si>
    <t>Samoa</t>
  </si>
  <si>
    <t>Sao Tome and Principe</t>
  </si>
  <si>
    <t>Senegal</t>
  </si>
  <si>
    <t>Seychelles</t>
  </si>
  <si>
    <t>Thailand</t>
  </si>
  <si>
    <t>Tonga</t>
  </si>
  <si>
    <t>Uganda</t>
  </si>
  <si>
    <t>United Arab Emirates</t>
  </si>
  <si>
    <t>Uruguay</t>
  </si>
  <si>
    <t>Vanuatu</t>
  </si>
  <si>
    <t>Zimbabwe</t>
  </si>
  <si>
    <t>Bahamas</t>
  </si>
  <si>
    <t>Bangladesh</t>
  </si>
  <si>
    <t>Botswana</t>
  </si>
  <si>
    <t>Canada</t>
  </si>
  <si>
    <t>China</t>
  </si>
  <si>
    <t>Cook Islands</t>
  </si>
  <si>
    <t>Egypt</t>
  </si>
  <si>
    <t>Ghana</t>
  </si>
  <si>
    <t>Grenada</t>
  </si>
  <si>
    <t>India</t>
  </si>
  <si>
    <t>Kazakhstan</t>
  </si>
  <si>
    <t>Kiribati</t>
  </si>
  <si>
    <t>Liechtenstein</t>
  </si>
  <si>
    <t>Malaysia</t>
  </si>
  <si>
    <t>Maldives</t>
  </si>
  <si>
    <t>Nauru</t>
  </si>
  <si>
    <t>Nepal</t>
  </si>
  <si>
    <t>Niger</t>
  </si>
  <si>
    <t>Palau</t>
  </si>
  <si>
    <t>Papua New Guinea</t>
  </si>
  <si>
    <t>Saint Kitts and Nevis</t>
  </si>
  <si>
    <t>Saudi Arabia</t>
  </si>
  <si>
    <t>Singapore</t>
  </si>
  <si>
    <t>South Africa</t>
  </si>
  <si>
    <t>The Former Yugoslav Rep. of  Macedonia</t>
  </si>
  <si>
    <t>Afghanistan</t>
  </si>
  <si>
    <t>Angola</t>
  </si>
  <si>
    <t>Aruba</t>
  </si>
  <si>
    <t>Bermuda</t>
  </si>
  <si>
    <t>Bosnia and Herzegovina</t>
  </si>
  <si>
    <t>British Virgin Islands</t>
  </si>
  <si>
    <t>Brunei Darussalam</t>
  </si>
  <si>
    <t>Cayman Islands</t>
  </si>
  <si>
    <t>China, Hong Kong SAR</t>
  </si>
  <si>
    <t>China, Macao SAR</t>
  </si>
  <si>
    <t>Cyprus</t>
  </si>
  <si>
    <t>Faeroe Islands</t>
  </si>
  <si>
    <t>Falkland Islands (Malvinas)</t>
  </si>
  <si>
    <t>French Guiana</t>
  </si>
  <si>
    <t>French Polynesia</t>
  </si>
  <si>
    <t>Gibraltar</t>
  </si>
  <si>
    <t>Greenland</t>
  </si>
  <si>
    <t>Guadeloupe</t>
  </si>
  <si>
    <t>Iraq</t>
  </si>
  <si>
    <t>Kuwait</t>
  </si>
  <si>
    <t>Liberia</t>
  </si>
  <si>
    <t>Libyan Arab Jamahiriya</t>
  </si>
  <si>
    <t>Martinique</t>
  </si>
  <si>
    <t>Montserrat</t>
  </si>
  <si>
    <t>Myanmar</t>
  </si>
  <si>
    <t>Netherlands Antilles</t>
  </si>
  <si>
    <t>New Caledonia</t>
  </si>
  <si>
    <t>Oman</t>
  </si>
  <si>
    <t>Réunion</t>
  </si>
  <si>
    <t>Saint Helena</t>
  </si>
  <si>
    <t>Saint Pierre and Miquelon</t>
  </si>
  <si>
    <t>Sierra Leone</t>
  </si>
  <si>
    <t>Solomon Islands</t>
  </si>
  <si>
    <t>Somalia</t>
  </si>
  <si>
    <t>Suriname</t>
  </si>
  <si>
    <t>Syrian Arab Republic</t>
  </si>
  <si>
    <t>Timor-Leste</t>
  </si>
  <si>
    <t>Western Sahara</t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</si>
  <si>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emission sources include emissions from energy industry, from transport, from </t>
    </r>
    <r>
      <rPr>
        <sz val="8"/>
        <rFont val="Arial"/>
        <family val="2"/>
      </rPr>
      <t xml:space="preserve">fuel combustion in industry, services, households, etc. and industrial processes, such as the production of cement. </t>
    </r>
  </si>
  <si>
    <r>
      <t>Changes in how land is used can also result in the emission of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, or in the removal of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from the atmosphere. However, as there is not yet an agreed method for estimating this, it is not included in the figures for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emissions.</t>
    </r>
  </si>
  <si>
    <r>
      <t>Burning of biomass such as wood and straw also emits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; however, unless there has been a change in land use, it is considered that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emitted from biomass is removed from the air by new growth, and therefore it should not included in the total for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. </t>
    </r>
  </si>
  <si>
    <t>...</t>
  </si>
  <si>
    <t>Anguilla</t>
  </si>
  <si>
    <t>Marshall Islands</t>
  </si>
  <si>
    <t>Serbia and Montenegro</t>
  </si>
  <si>
    <t>Wallis and Futuna Islands</t>
  </si>
  <si>
    <t>Footnotes:</t>
  </si>
  <si>
    <t>Environmental Indicators and Selected Time Series</t>
  </si>
  <si>
    <r>
      <t>CO</t>
    </r>
    <r>
      <rPr>
        <b/>
        <vertAlign val="subscript"/>
        <sz val="13"/>
        <rFont val="Arial"/>
        <family val="2"/>
      </rPr>
      <t>2</t>
    </r>
    <r>
      <rPr>
        <b/>
        <sz val="13"/>
        <rFont val="Arial"/>
        <family val="2"/>
      </rPr>
      <t xml:space="preserve"> emissions per capita</t>
    </r>
  </si>
  <si>
    <t>tonnes</t>
  </si>
  <si>
    <t>Choose a country from the following drop-down list:</t>
  </si>
  <si>
    <t>Country</t>
  </si>
  <si>
    <t>American Samoa</t>
  </si>
  <si>
    <t>Andorra</t>
  </si>
  <si>
    <t>Guam</t>
  </si>
  <si>
    <t>Micronesia, Federated States of</t>
  </si>
  <si>
    <t>Occupied Palestinian Territory</t>
  </si>
  <si>
    <t>Puerto Rico</t>
  </si>
  <si>
    <t>Turks and Caicos Islands</t>
  </si>
  <si>
    <t>United States Virgin Islands</t>
  </si>
  <si>
    <r>
      <t>Last update:</t>
    </r>
    <r>
      <rPr>
        <sz val="12"/>
        <rFont val="Arial"/>
        <family val="2"/>
      </rPr>
      <t xml:space="preserve"> July 2010</t>
    </r>
  </si>
  <si>
    <t>Cambodia</t>
  </si>
  <si>
    <t>Colombia</t>
  </si>
  <si>
    <t>Denmark</t>
  </si>
  <si>
    <t>Equatorial Guinea</t>
  </si>
  <si>
    <t>Qatar</t>
  </si>
  <si>
    <t>Swaziland</t>
  </si>
  <si>
    <t>Venezuela (Bolivarian Republic of)</t>
  </si>
  <si>
    <t>Source:</t>
  </si>
  <si>
    <t>Denmark: the data cover the mainland of Denmark, Faeroe Islands and Greenland.</t>
  </si>
  <si>
    <r>
      <t>For Annex 1 countries, data originally come from UNFCCC.  UNFCCC has developed standardised methods for calculating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 xml:space="preserve"> emissions, which are widely used. For non-Annex 1 countries, data are from estimates of 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 xml:space="preserve"> emissions made by the Carbon Dioxide Information Analysis Center (CDIAC) (see: http://cdiac.ornl.gov/). CDIAC acquires or compiles, quality assures, documents, archives, and distributes data and other information concerning carbon dioxide.  </t>
    </r>
  </si>
  <si>
    <r>
      <t xml:space="preserve">Denmark </t>
    </r>
    <r>
      <rPr>
        <vertAlign val="superscript"/>
        <sz val="8"/>
        <color indexed="8"/>
        <rFont val="Arial"/>
        <family val="2"/>
      </rPr>
      <t>1</t>
    </r>
  </si>
  <si>
    <t>UNSD Millennium Development Goals Indicators database (see http://mdgs.un.org/unsd/mdg/Data.aspx).</t>
  </si>
  <si>
    <t xml:space="preserve">Data Quality: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</si>
</sst>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;@"/>
    <numFmt numFmtId="166" formatCode="###\ ###\ ###\ ##0"/>
    <numFmt numFmtId="167" formatCode="###\ ###\ ###\ ##0.00"/>
    <numFmt numFmtId="168" formatCode="###\ ###\ ###\ ##0.0"/>
    <numFmt numFmtId="169" formatCode="###\ ###\ ###"/>
    <numFmt numFmtId="170" formatCode="###\ ###\ ##0"/>
    <numFmt numFmtId="171" formatCode="[$-409]dddd\,\ dd\ mmmm\,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3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vertAlign val="subscript"/>
      <sz val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i/>
      <u val="single"/>
      <sz val="9"/>
      <name val="Arial"/>
      <family val="0"/>
    </font>
    <font>
      <b/>
      <i/>
      <u val="single"/>
      <sz val="8"/>
      <name val="Arial"/>
      <family val="0"/>
    </font>
    <font>
      <b/>
      <u val="single"/>
      <sz val="9"/>
      <name val="Arial"/>
      <family val="2"/>
    </font>
    <font>
      <vertAlign val="superscript"/>
      <sz val="8"/>
      <name val="Arial"/>
      <family val="0"/>
    </font>
    <font>
      <i/>
      <sz val="10"/>
      <name val="Arial"/>
      <family val="2"/>
    </font>
    <font>
      <i/>
      <vertAlign val="superscript"/>
      <sz val="8"/>
      <name val="Arial"/>
      <family val="2"/>
    </font>
    <font>
      <b/>
      <sz val="15"/>
      <name val="Arial"/>
      <family val="0"/>
    </font>
    <font>
      <b/>
      <sz val="13"/>
      <name val="Arial"/>
      <family val="2"/>
    </font>
    <font>
      <b/>
      <vertAlign val="subscript"/>
      <sz val="13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i/>
      <sz val="8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bscript"/>
      <sz val="10.75"/>
      <name val="Arial"/>
      <family val="2"/>
    </font>
    <font>
      <b/>
      <sz val="8.25"/>
      <name val="Arial"/>
      <family val="0"/>
    </font>
    <font>
      <b/>
      <sz val="8"/>
      <name val="Arial"/>
      <family val="2"/>
    </font>
    <font>
      <sz val="8.25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10"/>
      <color indexed="9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b/>
      <vertAlign val="subscript"/>
      <sz val="8"/>
      <name val="Arial"/>
      <family val="2"/>
    </font>
    <font>
      <sz val="2"/>
      <color indexed="9"/>
      <name val="Arial"/>
      <family val="0"/>
    </font>
    <font>
      <b/>
      <i/>
      <sz val="9"/>
      <color indexed="9"/>
      <name val="Arial"/>
      <family val="0"/>
    </font>
    <font>
      <vertAlign val="superscript"/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4" fillId="2" borderId="0" xfId="0" applyFont="1" applyFill="1" applyAlignment="1" applyProtection="1">
      <alignment horizontal="left"/>
      <protection locked="0"/>
    </xf>
    <xf numFmtId="167" fontId="6" fillId="3" borderId="0" xfId="24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Alignment="1" applyProtection="1">
      <alignment/>
      <protection locked="0"/>
    </xf>
    <xf numFmtId="2" fontId="18" fillId="4" borderId="0" xfId="25" applyNumberFormat="1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right"/>
      <protection hidden="1"/>
    </xf>
    <xf numFmtId="0" fontId="3" fillId="5" borderId="2" xfId="0" applyFont="1" applyFill="1" applyBorder="1" applyAlignment="1" applyProtection="1">
      <alignment horizontal="right"/>
      <protection hidden="1"/>
    </xf>
    <xf numFmtId="0" fontId="2" fillId="5" borderId="2" xfId="0" applyFont="1" applyFill="1" applyBorder="1" applyAlignment="1" applyProtection="1">
      <alignment horizontal="right"/>
      <protection hidden="1"/>
    </xf>
    <xf numFmtId="0" fontId="0" fillId="5" borderId="2" xfId="0" applyFont="1" applyFill="1" applyBorder="1" applyAlignment="1" applyProtection="1">
      <alignment/>
      <protection hidden="1"/>
    </xf>
    <xf numFmtId="165" fontId="2" fillId="5" borderId="2" xfId="0" applyNumberFormat="1" applyFont="1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/>
      <protection hidden="1"/>
    </xf>
    <xf numFmtId="0" fontId="3" fillId="5" borderId="4" xfId="0" applyFont="1" applyFill="1" applyBorder="1" applyAlignment="1" applyProtection="1">
      <alignment horizontal="right"/>
      <protection hidden="1"/>
    </xf>
    <xf numFmtId="0" fontId="3" fillId="5" borderId="0" xfId="0" applyFont="1" applyFill="1" applyBorder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0" fillId="5" borderId="0" xfId="0" applyFont="1" applyFill="1" applyBorder="1" applyAlignment="1" applyProtection="1">
      <alignment/>
      <protection hidden="1"/>
    </xf>
    <xf numFmtId="165" fontId="2" fillId="5" borderId="0" xfId="0" applyNumberFormat="1" applyFont="1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/>
      <protection hidden="1"/>
    </xf>
    <xf numFmtId="0" fontId="3" fillId="5" borderId="6" xfId="0" applyFont="1" applyFill="1" applyBorder="1" applyAlignment="1" applyProtection="1">
      <alignment horizontal="right"/>
      <protection hidden="1"/>
    </xf>
    <xf numFmtId="0" fontId="3" fillId="5" borderId="7" xfId="0" applyFont="1" applyFill="1" applyBorder="1" applyAlignment="1" applyProtection="1">
      <alignment horizontal="right"/>
      <protection hidden="1"/>
    </xf>
    <xf numFmtId="0" fontId="2" fillId="5" borderId="7" xfId="0" applyFont="1" applyFill="1" applyBorder="1" applyAlignment="1" applyProtection="1">
      <alignment horizontal="right"/>
      <protection hidden="1"/>
    </xf>
    <xf numFmtId="0" fontId="0" fillId="5" borderId="7" xfId="0" applyFont="1" applyFill="1" applyBorder="1" applyAlignment="1" applyProtection="1">
      <alignment/>
      <protection hidden="1"/>
    </xf>
    <xf numFmtId="165" fontId="2" fillId="5" borderId="7" xfId="0" applyNumberFormat="1" applyFont="1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/>
      <protection locked="0"/>
    </xf>
    <xf numFmtId="164" fontId="0" fillId="2" borderId="0" xfId="0" applyNumberForma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166" fontId="0" fillId="2" borderId="0" xfId="0" applyNumberFormat="1" applyFont="1" applyFill="1" applyAlignment="1" applyProtection="1">
      <alignment horizontal="right"/>
      <protection locked="0"/>
    </xf>
    <xf numFmtId="0" fontId="0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/>
      <protection locked="0"/>
    </xf>
    <xf numFmtId="49" fontId="2" fillId="2" borderId="0" xfId="0" applyNumberFormat="1" applyFont="1" applyFill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left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28" fillId="0" borderId="0" xfId="0" applyFont="1" applyAlignment="1" applyProtection="1">
      <alignment/>
      <protection locked="0"/>
    </xf>
    <xf numFmtId="0" fontId="7" fillId="4" borderId="0" xfId="25" applyNumberFormat="1" applyFont="1" applyFill="1" applyBorder="1" applyAlignment="1" applyProtection="1">
      <alignment horizontal="right" vertical="center"/>
      <protection locked="0"/>
    </xf>
    <xf numFmtId="167" fontId="6" fillId="6" borderId="0" xfId="22" applyNumberFormat="1" applyFont="1" applyFill="1" applyBorder="1" applyAlignment="1" applyProtection="1">
      <alignment horizontal="right" wrapText="1"/>
      <protection locked="0"/>
    </xf>
    <xf numFmtId="167" fontId="6" fillId="0" borderId="0" xfId="22" applyNumberFormat="1" applyFont="1" applyFill="1" applyBorder="1" applyAlignment="1" applyProtection="1">
      <alignment wrapText="1"/>
      <protection locked="0"/>
    </xf>
    <xf numFmtId="167" fontId="6" fillId="0" borderId="0" xfId="22" applyNumberFormat="1" applyFont="1" applyFill="1" applyBorder="1" applyAlignment="1" applyProtection="1">
      <alignment horizontal="right" wrapText="1"/>
      <protection locked="0"/>
    </xf>
    <xf numFmtId="167" fontId="6" fillId="3" borderId="0" xfId="22" applyNumberFormat="1" applyFont="1" applyFill="1" applyBorder="1" applyAlignment="1" applyProtection="1">
      <alignment wrapText="1"/>
      <protection locked="0"/>
    </xf>
    <xf numFmtId="167" fontId="6" fillId="3" borderId="0" xfId="22" applyNumberFormat="1" applyFont="1" applyFill="1" applyBorder="1" applyAlignment="1" applyProtection="1">
      <alignment horizontal="right" wrapText="1"/>
      <protection locked="0"/>
    </xf>
    <xf numFmtId="167" fontId="6" fillId="3" borderId="0" xfId="22" applyNumberFormat="1" applyFont="1" applyFill="1" applyBorder="1" applyAlignment="1" applyProtection="1">
      <alignment horizontal="right"/>
      <protection locked="0"/>
    </xf>
    <xf numFmtId="167" fontId="6" fillId="0" borderId="0" xfId="21" applyNumberFormat="1" applyFont="1" applyFill="1" applyBorder="1" applyAlignment="1" applyProtection="1">
      <alignment wrapText="1"/>
      <protection locked="0"/>
    </xf>
    <xf numFmtId="167" fontId="6" fillId="0" borderId="0" xfId="21" applyNumberFormat="1" applyFont="1" applyBorder="1" applyProtection="1">
      <alignment/>
      <protection locked="0"/>
    </xf>
    <xf numFmtId="167" fontId="6" fillId="0" borderId="0" xfId="21" applyNumberFormat="1" applyFont="1" applyFill="1" applyBorder="1" applyAlignment="1" applyProtection="1">
      <alignment horizontal="right" wrapText="1"/>
      <protection locked="0"/>
    </xf>
    <xf numFmtId="2" fontId="26" fillId="0" borderId="0" xfId="25" applyNumberFormat="1" applyFont="1" applyFill="1" applyBorder="1" applyAlignment="1" applyProtection="1">
      <alignment horizontal="left" vertical="center"/>
      <protection hidden="1"/>
    </xf>
    <xf numFmtId="0" fontId="27" fillId="0" borderId="0" xfId="25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left"/>
      <protection hidden="1"/>
    </xf>
    <xf numFmtId="2" fontId="28" fillId="0" borderId="0" xfId="0" applyNumberFormat="1" applyFont="1" applyAlignment="1" applyProtection="1">
      <alignment/>
      <protection hidden="1"/>
    </xf>
    <xf numFmtId="2" fontId="28" fillId="0" borderId="0" xfId="0" applyNumberFormat="1" applyFont="1" applyAlignment="1" applyProtection="1">
      <alignment horizontal="right"/>
      <protection hidden="1"/>
    </xf>
    <xf numFmtId="49" fontId="29" fillId="2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167" fontId="32" fillId="0" borderId="0" xfId="22" applyNumberFormat="1" applyFont="1" applyFill="1" applyBorder="1" applyAlignment="1" applyProtection="1">
      <alignment wrapText="1"/>
      <protection locked="0"/>
    </xf>
    <xf numFmtId="167" fontId="32" fillId="0" borderId="0" xfId="22" applyNumberFormat="1" applyFont="1" applyFill="1" applyBorder="1" applyAlignment="1" applyProtection="1">
      <alignment shrinkToFit="1"/>
      <protection locked="0"/>
    </xf>
    <xf numFmtId="0" fontId="0" fillId="0" borderId="0" xfId="0" applyFill="1" applyAlignment="1">
      <alignment/>
    </xf>
    <xf numFmtId="167" fontId="6" fillId="6" borderId="0" xfId="22" applyNumberFormat="1" applyFont="1" applyFill="1" applyBorder="1" applyAlignment="1" applyProtection="1">
      <alignment wrapText="1"/>
      <protection locked="0"/>
    </xf>
    <xf numFmtId="0" fontId="32" fillId="0" borderId="0" xfId="23" applyFont="1" applyFill="1" applyBorder="1" applyAlignment="1">
      <alignment wrapText="1"/>
      <protection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166" fontId="8" fillId="0" borderId="0" xfId="0" applyNumberFormat="1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167" fontId="11" fillId="0" borderId="0" xfId="0" applyNumberFormat="1" applyFont="1" applyBorder="1" applyAlignment="1" applyProtection="1">
      <alignment horizontal="left"/>
      <protection locked="0"/>
    </xf>
    <xf numFmtId="164" fontId="12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2" fontId="11" fillId="0" borderId="0" xfId="0" applyNumberFormat="1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167" fontId="0" fillId="0" borderId="0" xfId="0" applyNumberForma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167" fontId="2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2" fontId="2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67" fontId="2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165" fontId="0" fillId="7" borderId="9" xfId="0" applyNumberFormat="1" applyFont="1" applyFill="1" applyBorder="1" applyAlignment="1" applyProtection="1">
      <alignment horizontal="left" shrinkToFit="1"/>
      <protection locked="0"/>
    </xf>
    <xf numFmtId="165" fontId="0" fillId="7" borderId="10" xfId="0" applyNumberFormat="1" applyFont="1" applyFill="1" applyBorder="1" applyAlignment="1" applyProtection="1">
      <alignment horizontal="left" shrinkToFit="1"/>
      <protection locked="0"/>
    </xf>
    <xf numFmtId="165" fontId="0" fillId="7" borderId="11" xfId="0" applyNumberFormat="1" applyFont="1" applyFill="1" applyBorder="1" applyAlignment="1" applyProtection="1">
      <alignment horizontal="left" shrinkToFit="1"/>
      <protection locked="0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wrapText="1"/>
      <protection locked="0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4" xfId="21"/>
    <cellStyle name="Normal_CO2" xfId="22"/>
    <cellStyle name="Normal_CO2perCapita" xfId="23"/>
    <cellStyle name="Normal_GHG" xfId="24"/>
    <cellStyle name="Normal_Sheet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75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Emissions per Capita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21575"/>
          <c:w val="0.878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0000"/>
                </a:gs>
                <a:gs pos="100000">
                  <a:srgbClr val="3B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'CO2TS'!$C$29:$T$29</c:f>
              <c:numCache/>
            </c:numRef>
          </c:cat>
          <c:val>
            <c:numRef>
              <c:f>'CO2TS'!$C$30:$T$30</c:f>
              <c:numCache/>
            </c:numRef>
          </c:val>
        </c:ser>
        <c:gapWidth val="30"/>
        <c:axId val="62591204"/>
        <c:axId val="26449925"/>
      </c:barChart>
      <c:cat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 (year)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tonnes of CO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3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91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24</xdr:row>
      <xdr:rowOff>95250</xdr:rowOff>
    </xdr:from>
    <xdr:to>
      <xdr:col>14</xdr:col>
      <xdr:colOff>400050</xdr:colOff>
      <xdr:row>25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457825" y="3990975"/>
          <a:ext cx="3076575" cy="1619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website: http://unstats.un.org/unsd/ENVIRONMENT/qindicators.htm</a:t>
          </a:r>
        </a:p>
      </xdr:txBody>
    </xdr:sp>
    <xdr:clientData/>
  </xdr:twoCellAnchor>
  <xdr:twoCellAnchor>
    <xdr:from>
      <xdr:col>6</xdr:col>
      <xdr:colOff>57150</xdr:colOff>
      <xdr:row>10</xdr:row>
      <xdr:rowOff>0</xdr:rowOff>
    </xdr:from>
    <xdr:to>
      <xdr:col>14</xdr:col>
      <xdr:colOff>400050</xdr:colOff>
      <xdr:row>24</xdr:row>
      <xdr:rowOff>76200</xdr:rowOff>
    </xdr:to>
    <xdr:graphicFrame>
      <xdr:nvGraphicFramePr>
        <xdr:cNvPr id="2" name="Chart 3"/>
        <xdr:cNvGraphicFramePr/>
      </xdr:nvGraphicFramePr>
      <xdr:xfrm>
        <a:off x="4076700" y="17049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.Stat8\Desktop\DESALuciaRecs,%202009-07-06\TESTINGS\PRUEBA%20Data%20Graph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.Stat8\Desktop\DESALuciaRecs,%202009-07-20\July,06\website%20tables_Selected_finalL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Footnotes workings"/>
      <sheetName val="Country &amp; ID"/>
      <sheetName val="Var Name &amp; ID"/>
      <sheetName val="Var ID, Unit ID, Unit"/>
      <sheetName val="Coun ID,Var ID,Year"/>
      <sheetName val="Footnotes"/>
      <sheetName val="Data for graphing"/>
    </sheetNames>
    <sheetDataSet>
      <sheetData sheetId="2"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American Samoa</v>
          </cell>
        </row>
        <row r="6">
          <cell r="A6" t="str">
            <v>Andorra</v>
          </cell>
        </row>
        <row r="7">
          <cell r="A7" t="str">
            <v>Angola</v>
          </cell>
        </row>
        <row r="8">
          <cell r="A8" t="str">
            <v>Anguilla</v>
          </cell>
        </row>
        <row r="9">
          <cell r="A9" t="str">
            <v>Antigua and Barbuda</v>
          </cell>
        </row>
        <row r="10">
          <cell r="A10" t="str">
            <v>Argentina</v>
          </cell>
        </row>
        <row r="11">
          <cell r="A11" t="str">
            <v>Armenia</v>
          </cell>
        </row>
        <row r="12">
          <cell r="A12" t="str">
            <v>Aruba</v>
          </cell>
        </row>
        <row r="13">
          <cell r="A13" t="str">
            <v>Australia</v>
          </cell>
        </row>
        <row r="14">
          <cell r="A14" t="str">
            <v>Austria</v>
          </cell>
        </row>
        <row r="15">
          <cell r="A15" t="str">
            <v>Azerbaijan</v>
          </cell>
        </row>
        <row r="16">
          <cell r="A16" t="str">
            <v>Bahamas</v>
          </cell>
        </row>
        <row r="17">
          <cell r="A17" t="str">
            <v>Bahrain</v>
          </cell>
        </row>
        <row r="18">
          <cell r="A18" t="str">
            <v>Bangladesh</v>
          </cell>
        </row>
        <row r="19">
          <cell r="A19" t="str">
            <v>Barbados</v>
          </cell>
        </row>
        <row r="20">
          <cell r="A20" t="str">
            <v>Belarus</v>
          </cell>
        </row>
        <row r="21">
          <cell r="A21" t="str">
            <v>Belgium</v>
          </cell>
        </row>
        <row r="22">
          <cell r="A22" t="str">
            <v>Belgium-Luxembourg</v>
          </cell>
        </row>
        <row r="23">
          <cell r="A23" t="str">
            <v>Belize</v>
          </cell>
        </row>
        <row r="24">
          <cell r="A24" t="str">
            <v>Benin</v>
          </cell>
        </row>
        <row r="25">
          <cell r="A25" t="str">
            <v>Bermuda</v>
          </cell>
        </row>
        <row r="26">
          <cell r="A26" t="str">
            <v>Bhutan</v>
          </cell>
        </row>
        <row r="27">
          <cell r="A27" t="str">
            <v>Bolivia</v>
          </cell>
        </row>
        <row r="28">
          <cell r="A28" t="str">
            <v>Bosnia and Herzegovina</v>
          </cell>
        </row>
        <row r="29">
          <cell r="A29" t="str">
            <v>Botswana</v>
          </cell>
        </row>
        <row r="30">
          <cell r="A30" t="str">
            <v>Brazil</v>
          </cell>
        </row>
        <row r="31">
          <cell r="A31" t="str">
            <v>British Virgin Islands</v>
          </cell>
        </row>
        <row r="32">
          <cell r="A32" t="str">
            <v>Brunei Darussalam</v>
          </cell>
        </row>
        <row r="33">
          <cell r="A33" t="str">
            <v>Bulgaria</v>
          </cell>
        </row>
        <row r="34">
          <cell r="A34" t="str">
            <v>Burkina Faso</v>
          </cell>
        </row>
        <row r="35">
          <cell r="A35" t="str">
            <v>Burundi</v>
          </cell>
        </row>
        <row r="36">
          <cell r="A36" t="str">
            <v>Cambodia</v>
          </cell>
        </row>
        <row r="37">
          <cell r="A37" t="str">
            <v>Cameroon</v>
          </cell>
        </row>
        <row r="38">
          <cell r="A38" t="str">
            <v>Canada</v>
          </cell>
        </row>
        <row r="39">
          <cell r="A39" t="str">
            <v>Cape Verde</v>
          </cell>
        </row>
        <row r="40">
          <cell r="A40" t="str">
            <v>Cayman Islands</v>
          </cell>
        </row>
        <row r="41">
          <cell r="A41" t="str">
            <v>Central African Republic</v>
          </cell>
        </row>
        <row r="42">
          <cell r="A42" t="str">
            <v>Chad</v>
          </cell>
        </row>
        <row r="43">
          <cell r="A43" t="str">
            <v>Channel Islands</v>
          </cell>
        </row>
        <row r="44">
          <cell r="A44" t="str">
            <v>Chile</v>
          </cell>
        </row>
        <row r="45">
          <cell r="A45" t="str">
            <v>China</v>
          </cell>
        </row>
        <row r="46">
          <cell r="A46" t="str">
            <v>China, Hong Kong SAR</v>
          </cell>
        </row>
        <row r="47">
          <cell r="A47" t="str">
            <v>China, Macao SAR</v>
          </cell>
        </row>
        <row r="48">
          <cell r="A48" t="str">
            <v>Christmas Island</v>
          </cell>
        </row>
        <row r="49">
          <cell r="A49" t="str">
            <v>Cocos Island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d'Ivoire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Dem. Rep. of the Congo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Faeroe Islands</v>
          </cell>
        </row>
        <row r="73">
          <cell r="A73" t="str">
            <v>Falkland Islands (Malvinas)</v>
          </cell>
        </row>
        <row r="74">
          <cell r="A74" t="str">
            <v>Fiji</v>
          </cell>
        </row>
        <row r="75">
          <cell r="A75" t="str">
            <v>Finland</v>
          </cell>
        </row>
        <row r="76">
          <cell r="A76" t="str">
            <v>France</v>
          </cell>
        </row>
        <row r="77">
          <cell r="A77" t="str">
            <v>French Guiana</v>
          </cell>
        </row>
        <row r="78">
          <cell r="A78" t="str">
            <v>French Polynesia</v>
          </cell>
        </row>
        <row r="79">
          <cell r="A79" t="str">
            <v>Gabon</v>
          </cell>
        </row>
        <row r="80">
          <cell r="A80" t="str">
            <v>Gambia</v>
          </cell>
        </row>
        <row r="81">
          <cell r="A81" t="str">
            <v>Georgia</v>
          </cell>
        </row>
        <row r="82">
          <cell r="A82" t="str">
            <v>Germany</v>
          </cell>
        </row>
        <row r="83">
          <cell r="A83" t="str">
            <v>Ghana</v>
          </cell>
        </row>
        <row r="84">
          <cell r="A84" t="str">
            <v>Gibraltar</v>
          </cell>
        </row>
        <row r="85">
          <cell r="A85" t="str">
            <v>Greece</v>
          </cell>
        </row>
        <row r="86">
          <cell r="A86" t="str">
            <v>Greenland</v>
          </cell>
        </row>
        <row r="87">
          <cell r="A87" t="str">
            <v>Grenada</v>
          </cell>
        </row>
        <row r="88">
          <cell r="A88" t="str">
            <v>Guadeloupe</v>
          </cell>
        </row>
        <row r="89">
          <cell r="A89" t="str">
            <v>Guam</v>
          </cell>
        </row>
        <row r="90">
          <cell r="A90" t="str">
            <v>Guatemala</v>
          </cell>
        </row>
        <row r="91">
          <cell r="A91" t="str">
            <v>Guinea</v>
          </cell>
        </row>
        <row r="92">
          <cell r="A92" t="str">
            <v>Guinea-Bissau</v>
          </cell>
        </row>
        <row r="93">
          <cell r="A93" t="str">
            <v>Guyana</v>
          </cell>
        </row>
        <row r="94">
          <cell r="A94" t="str">
            <v>Haiti</v>
          </cell>
        </row>
        <row r="95">
          <cell r="A95" t="str">
            <v>Holy See</v>
          </cell>
        </row>
        <row r="96">
          <cell r="A96" t="str">
            <v>Honduras</v>
          </cell>
        </row>
        <row r="97">
          <cell r="A97" t="str">
            <v>Hungary</v>
          </cell>
        </row>
        <row r="98">
          <cell r="A98" t="str">
            <v>Iceland</v>
          </cell>
        </row>
        <row r="99">
          <cell r="A99" t="str">
            <v>India</v>
          </cell>
        </row>
        <row r="100">
          <cell r="A100" t="str">
            <v>Indonesia</v>
          </cell>
        </row>
        <row r="101">
          <cell r="A101" t="str">
            <v>Iran (Islamic Republic of)</v>
          </cell>
        </row>
        <row r="102">
          <cell r="A102" t="str">
            <v>Iraq</v>
          </cell>
        </row>
        <row r="103">
          <cell r="A103" t="str">
            <v>Ireland</v>
          </cell>
        </row>
        <row r="104">
          <cell r="A104" t="str">
            <v>Isle of Man</v>
          </cell>
        </row>
        <row r="105">
          <cell r="A105" t="str">
            <v>Israel</v>
          </cell>
        </row>
        <row r="106">
          <cell r="A106" t="str">
            <v>Italy</v>
          </cell>
        </row>
        <row r="107">
          <cell r="A107" t="str">
            <v>Jamaica</v>
          </cell>
        </row>
        <row r="108">
          <cell r="A108" t="str">
            <v>Japan</v>
          </cell>
        </row>
        <row r="109">
          <cell r="A109" t="str">
            <v>Jordan</v>
          </cell>
        </row>
        <row r="110">
          <cell r="A110" t="str">
            <v>Kazakhstan</v>
          </cell>
        </row>
        <row r="111">
          <cell r="A111" t="str">
            <v>Kenya</v>
          </cell>
        </row>
        <row r="112">
          <cell r="A112" t="str">
            <v>Kiribati</v>
          </cell>
        </row>
        <row r="113">
          <cell r="A113" t="str">
            <v>Korea, Dem. People's Rep.</v>
          </cell>
        </row>
        <row r="114">
          <cell r="A114" t="str">
            <v>Korea, Republic of</v>
          </cell>
        </row>
        <row r="115">
          <cell r="A115" t="str">
            <v>Kuwait</v>
          </cell>
        </row>
        <row r="116">
          <cell r="A116" t="str">
            <v>Kyrgyzstan</v>
          </cell>
        </row>
        <row r="117">
          <cell r="A117" t="str">
            <v>Lao People's Dem. Rep.</v>
          </cell>
        </row>
        <row r="118">
          <cell r="A118" t="str">
            <v>Latvia</v>
          </cell>
        </row>
        <row r="119">
          <cell r="A119" t="str">
            <v>Lebanon</v>
          </cell>
        </row>
        <row r="120">
          <cell r="A120" t="str">
            <v>Lesotho</v>
          </cell>
        </row>
        <row r="121">
          <cell r="A121" t="str">
            <v>Liberia</v>
          </cell>
        </row>
        <row r="122">
          <cell r="A122" t="str">
            <v>Libyan Arab Jamahiriya</v>
          </cell>
        </row>
        <row r="123">
          <cell r="A123" t="str">
            <v>Liechtenstein</v>
          </cell>
        </row>
        <row r="124">
          <cell r="A124" t="str">
            <v>Lithuania</v>
          </cell>
        </row>
        <row r="125">
          <cell r="A125" t="str">
            <v>Luxembourg</v>
          </cell>
        </row>
        <row r="126">
          <cell r="A126" t="str">
            <v>Madagascar</v>
          </cell>
        </row>
        <row r="127">
          <cell r="A127" t="str">
            <v>Malawi</v>
          </cell>
        </row>
        <row r="128">
          <cell r="A128" t="str">
            <v>Malaysia</v>
          </cell>
        </row>
        <row r="129">
          <cell r="A129" t="str">
            <v>Maldives</v>
          </cell>
        </row>
        <row r="130">
          <cell r="A130" t="str">
            <v>Mali</v>
          </cell>
        </row>
        <row r="131">
          <cell r="A131" t="str">
            <v>Malta</v>
          </cell>
        </row>
        <row r="132">
          <cell r="A132" t="str">
            <v>Marshall Islands</v>
          </cell>
        </row>
        <row r="133">
          <cell r="A133" t="str">
            <v>Martinique</v>
          </cell>
        </row>
        <row r="134">
          <cell r="A134" t="str">
            <v>Mauritania</v>
          </cell>
        </row>
        <row r="135">
          <cell r="A135" t="str">
            <v>Mauritius</v>
          </cell>
        </row>
        <row r="136">
          <cell r="A136" t="str">
            <v>Mexico</v>
          </cell>
        </row>
        <row r="137">
          <cell r="A137" t="str">
            <v>Micronesia, Federated States of</v>
          </cell>
        </row>
        <row r="138">
          <cell r="A138" t="str">
            <v>Monaco</v>
          </cell>
        </row>
        <row r="139">
          <cell r="A139" t="str">
            <v>Mongolia</v>
          </cell>
        </row>
        <row r="140">
          <cell r="A140" t="str">
            <v>Montenegro</v>
          </cell>
        </row>
        <row r="141">
          <cell r="A141" t="str">
            <v>Montserrat</v>
          </cell>
        </row>
        <row r="142">
          <cell r="A142" t="str">
            <v>Morocco</v>
          </cell>
        </row>
        <row r="143">
          <cell r="A143" t="str">
            <v>Mozambique</v>
          </cell>
        </row>
        <row r="144">
          <cell r="A144" t="str">
            <v>Myanmar</v>
          </cell>
        </row>
        <row r="145">
          <cell r="A145" t="str">
            <v>Namibia</v>
          </cell>
        </row>
        <row r="146">
          <cell r="A146" t="str">
            <v>Nauru</v>
          </cell>
        </row>
        <row r="147">
          <cell r="A147" t="str">
            <v>Nepal</v>
          </cell>
        </row>
        <row r="148">
          <cell r="A148" t="str">
            <v>Netherlands</v>
          </cell>
        </row>
        <row r="149">
          <cell r="A149" t="str">
            <v>Netherlands Antilles</v>
          </cell>
        </row>
        <row r="150">
          <cell r="A150" t="str">
            <v>New Caledonia</v>
          </cell>
        </row>
        <row r="151">
          <cell r="A151" t="str">
            <v>New Zealand</v>
          </cell>
        </row>
        <row r="152">
          <cell r="A152" t="str">
            <v>Nicaragua</v>
          </cell>
        </row>
        <row r="153">
          <cell r="A153" t="str">
            <v>Niger</v>
          </cell>
        </row>
        <row r="154">
          <cell r="A154" t="str">
            <v>Nigeria</v>
          </cell>
        </row>
        <row r="155">
          <cell r="A155" t="str">
            <v>Niue</v>
          </cell>
        </row>
        <row r="156">
          <cell r="A156" t="str">
            <v>Norfolk Island</v>
          </cell>
        </row>
        <row r="157">
          <cell r="A157" t="str">
            <v>Northern Mariana Islands</v>
          </cell>
        </row>
        <row r="158">
          <cell r="A158" t="str">
            <v>Norway</v>
          </cell>
        </row>
        <row r="159">
          <cell r="A159" t="str">
            <v>Oman</v>
          </cell>
        </row>
        <row r="160">
          <cell r="A160" t="str">
            <v>Pakistan</v>
          </cell>
        </row>
        <row r="161">
          <cell r="A161" t="str">
            <v>Palau</v>
          </cell>
        </row>
        <row r="162">
          <cell r="A162" t="str">
            <v>Palestine</v>
          </cell>
        </row>
        <row r="163">
          <cell r="A163" t="str">
            <v>Panama</v>
          </cell>
        </row>
        <row r="164">
          <cell r="A164" t="str">
            <v>Papua New Guinea</v>
          </cell>
        </row>
        <row r="165">
          <cell r="A165" t="str">
            <v>Paraguay</v>
          </cell>
        </row>
        <row r="166">
          <cell r="A166" t="str">
            <v>Peru</v>
          </cell>
        </row>
        <row r="167">
          <cell r="A167" t="str">
            <v>Philippines</v>
          </cell>
        </row>
        <row r="168">
          <cell r="A168" t="str">
            <v>Pitcairn</v>
          </cell>
        </row>
        <row r="169">
          <cell r="A169" t="str">
            <v>Poland</v>
          </cell>
        </row>
        <row r="170">
          <cell r="A170" t="str">
            <v>Portugal</v>
          </cell>
        </row>
        <row r="171">
          <cell r="A171" t="str">
            <v>Puerto Rico</v>
          </cell>
        </row>
        <row r="172">
          <cell r="A172" t="str">
            <v>Qatar</v>
          </cell>
        </row>
        <row r="173">
          <cell r="A173" t="str">
            <v>Republic of Moldova</v>
          </cell>
        </row>
        <row r="174">
          <cell r="A174" t="str">
            <v>Réunion</v>
          </cell>
        </row>
        <row r="175">
          <cell r="A175" t="str">
            <v>Romania</v>
          </cell>
        </row>
        <row r="176">
          <cell r="A176" t="str">
            <v>Russian Federation</v>
          </cell>
        </row>
        <row r="177">
          <cell r="A177" t="str">
            <v>Rwanda</v>
          </cell>
        </row>
        <row r="178">
          <cell r="A178" t="str">
            <v>Saint Helena</v>
          </cell>
        </row>
        <row r="179">
          <cell r="A179" t="str">
            <v>Saint Kitts and Nevis</v>
          </cell>
        </row>
        <row r="180">
          <cell r="A180" t="str">
            <v>Saint Lucia</v>
          </cell>
        </row>
        <row r="181">
          <cell r="A181" t="str">
            <v>Saint Pierre and Miquelon</v>
          </cell>
        </row>
        <row r="182">
          <cell r="A182" t="str">
            <v>Samoa</v>
          </cell>
        </row>
        <row r="183">
          <cell r="A183" t="str">
            <v>San Marino</v>
          </cell>
        </row>
        <row r="184">
          <cell r="A184" t="str">
            <v>Sao Tome and Principe</v>
          </cell>
        </row>
        <row r="185">
          <cell r="A185" t="str">
            <v>Saudi Arabia</v>
          </cell>
        </row>
        <row r="186">
          <cell r="A186" t="str">
            <v>Senegal</v>
          </cell>
        </row>
        <row r="187">
          <cell r="A187" t="str">
            <v>Serbia</v>
          </cell>
        </row>
        <row r="188">
          <cell r="A188" t="str">
            <v>Serbia and Montenegro</v>
          </cell>
        </row>
        <row r="189">
          <cell r="A189" t="str">
            <v>Seychelles</v>
          </cell>
        </row>
        <row r="190">
          <cell r="A190" t="str">
            <v>Sierra Leone</v>
          </cell>
        </row>
        <row r="191">
          <cell r="A191" t="str">
            <v>Singapore</v>
          </cell>
        </row>
        <row r="192">
          <cell r="A192" t="str">
            <v>Slovakia</v>
          </cell>
        </row>
        <row r="193">
          <cell r="A193" t="str">
            <v>Slovenia</v>
          </cell>
        </row>
        <row r="194">
          <cell r="A194" t="str">
            <v>Solomon Islands</v>
          </cell>
        </row>
        <row r="195">
          <cell r="A195" t="str">
            <v>Somalia</v>
          </cell>
        </row>
        <row r="196">
          <cell r="A196" t="str">
            <v>South Africa</v>
          </cell>
        </row>
        <row r="197">
          <cell r="A197" t="str">
            <v>Spain</v>
          </cell>
        </row>
        <row r="198">
          <cell r="A198" t="str">
            <v>Sri Lanka</v>
          </cell>
        </row>
        <row r="199">
          <cell r="A199" t="str">
            <v>St. Vincent and the Grenadines</v>
          </cell>
        </row>
        <row r="200">
          <cell r="A200" t="str">
            <v>Sudan</v>
          </cell>
        </row>
        <row r="201">
          <cell r="A201" t="str">
            <v>Suriname</v>
          </cell>
        </row>
        <row r="202">
          <cell r="A202" t="str">
            <v>Svalbard and Jan Mayen Islands</v>
          </cell>
        </row>
        <row r="203">
          <cell r="A203" t="str">
            <v>Swaziland</v>
          </cell>
        </row>
        <row r="204">
          <cell r="A204" t="str">
            <v>Sweden</v>
          </cell>
        </row>
        <row r="205">
          <cell r="A205" t="str">
            <v>Switzerland</v>
          </cell>
        </row>
        <row r="206">
          <cell r="A206" t="str">
            <v>Syrian Arab Republic</v>
          </cell>
        </row>
        <row r="207">
          <cell r="A207" t="str">
            <v>Taiwan</v>
          </cell>
        </row>
        <row r="208">
          <cell r="A208" t="str">
            <v>Tajikistan</v>
          </cell>
        </row>
        <row r="209">
          <cell r="A209" t="str">
            <v>Thailand</v>
          </cell>
        </row>
        <row r="210">
          <cell r="A210" t="str">
            <v>The Former Yugoslav Rep. of  Macedonia</v>
          </cell>
        </row>
        <row r="211">
          <cell r="A211" t="str">
            <v>Timor-Leste</v>
          </cell>
        </row>
        <row r="212">
          <cell r="A212" t="str">
            <v>Togo</v>
          </cell>
        </row>
        <row r="213">
          <cell r="A213" t="str">
            <v>Tokelau</v>
          </cell>
        </row>
        <row r="214">
          <cell r="A214" t="str">
            <v>Tonga</v>
          </cell>
        </row>
        <row r="215">
          <cell r="A215" t="str">
            <v>Trinidad and Tobago</v>
          </cell>
        </row>
        <row r="216">
          <cell r="A216" t="str">
            <v>Tunisia</v>
          </cell>
        </row>
        <row r="217">
          <cell r="A217" t="str">
            <v>Turkey</v>
          </cell>
        </row>
        <row r="218">
          <cell r="A218" t="str">
            <v>Turkmenistan</v>
          </cell>
        </row>
        <row r="219">
          <cell r="A219" t="str">
            <v>Turks and Caicos Islands</v>
          </cell>
        </row>
        <row r="220">
          <cell r="A220" t="str">
            <v>Tuvalu</v>
          </cell>
        </row>
        <row r="221">
          <cell r="A221" t="str">
            <v>Uganda</v>
          </cell>
        </row>
        <row r="222">
          <cell r="A222" t="str">
            <v>Ukraine</v>
          </cell>
        </row>
        <row r="223">
          <cell r="A223" t="str">
            <v>United Arab Emirates</v>
          </cell>
        </row>
        <row r="224">
          <cell r="A224" t="str">
            <v>United Kingdom</v>
          </cell>
        </row>
        <row r="225">
          <cell r="A225" t="str">
            <v>United Rep. of Tanzania</v>
          </cell>
        </row>
        <row r="226">
          <cell r="A226" t="str">
            <v>United States</v>
          </cell>
        </row>
        <row r="227">
          <cell r="A227" t="str">
            <v>United States Virgin Islands</v>
          </cell>
        </row>
        <row r="228">
          <cell r="A228" t="str">
            <v>Uruguay</v>
          </cell>
        </row>
        <row r="229">
          <cell r="A229" t="str">
            <v>Uzbekistan</v>
          </cell>
        </row>
        <row r="230">
          <cell r="A230" t="str">
            <v>Vanuatu</v>
          </cell>
        </row>
        <row r="231">
          <cell r="A231" t="str">
            <v>Venezuela</v>
          </cell>
        </row>
        <row r="232">
          <cell r="A232" t="str">
            <v>Viet Nam</v>
          </cell>
        </row>
        <row r="233">
          <cell r="A233" t="str">
            <v>Wallis and Futuna Islands</v>
          </cell>
        </row>
        <row r="234">
          <cell r="A234" t="str">
            <v>Western Sahara</v>
          </cell>
        </row>
        <row r="235">
          <cell r="A235" t="str">
            <v>Yemen</v>
          </cell>
        </row>
        <row r="236">
          <cell r="A236" t="str">
            <v>Zambia</v>
          </cell>
        </row>
        <row r="237">
          <cell r="A237" t="str">
            <v>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1_1990"/>
      <sheetName val="W1_1990Data"/>
      <sheetName val="LMmapCode"/>
      <sheetName val="Map"/>
      <sheetName val="W1_1995"/>
      <sheetName val="W1_2000"/>
      <sheetName val="W1_latest"/>
      <sheetName val="W3_1990"/>
      <sheetName val="W3_1995"/>
      <sheetName val="W3_2000"/>
      <sheetName val="W3_latest"/>
      <sheetName val="W3_Total"/>
      <sheetName val="W3_Total (2)"/>
      <sheetName val="Sheet2"/>
      <sheetName val="W3_surface"/>
      <sheetName val="W3_ground"/>
      <sheetName val="W4_netwater"/>
      <sheetName val="W4_households"/>
      <sheetName val="W4_populations"/>
      <sheetName val="W7_collecting"/>
      <sheetName val="W7_treatment"/>
      <sheetName val="R2_MW"/>
      <sheetName val="R2_percentage"/>
      <sheetName val="R3_latest"/>
      <sheetName val="Sheet1"/>
      <sheetName val="R6_MW"/>
      <sheetName val="R6_MWtreatment"/>
    </sheetNames>
    <sheetDataSet>
      <sheetData sheetId="1">
        <row r="7">
          <cell r="K7" t="str">
            <v>Brunei Darussalam</v>
          </cell>
          <cell r="L7" t="str">
            <v>...</v>
          </cell>
        </row>
      </sheetData>
      <sheetData sheetId="2">
        <row r="3">
          <cell r="J3">
            <v>0</v>
          </cell>
          <cell r="K3" t="str">
            <v>cls1</v>
          </cell>
        </row>
        <row r="4">
          <cell r="J4">
            <v>3001</v>
          </cell>
          <cell r="K4" t="str">
            <v>cls2</v>
          </cell>
        </row>
        <row r="5">
          <cell r="J5">
            <v>10001</v>
          </cell>
          <cell r="K5" t="str">
            <v>cls3</v>
          </cell>
        </row>
        <row r="6">
          <cell r="J6">
            <v>50001</v>
          </cell>
          <cell r="K6" t="str">
            <v>cls4</v>
          </cell>
        </row>
        <row r="7">
          <cell r="J7">
            <v>200000</v>
          </cell>
          <cell r="K7" t="str">
            <v>cls5</v>
          </cell>
        </row>
        <row r="8">
          <cell r="J8" t="str">
            <v>…</v>
          </cell>
          <cell r="K8" t="str">
            <v>cls6</v>
          </cell>
        </row>
        <row r="11">
          <cell r="J11" t="str">
            <v>Reg6</v>
          </cell>
        </row>
        <row r="12">
          <cell r="J12" t="e">
            <v>#N/A</v>
          </cell>
        </row>
        <row r="13">
          <cell r="J13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44"/>
  <sheetViews>
    <sheetView tabSelected="1" zoomScale="90" zoomScaleNormal="90" workbookViewId="0" topLeftCell="A1">
      <pane ySplit="32" topLeftCell="BM33" activePane="bottomLeft" state="frozen"/>
      <selection pane="topLeft" activeCell="A1" sqref="A1"/>
      <selection pane="bottomLeft" activeCell="W7" sqref="W7"/>
    </sheetView>
  </sheetViews>
  <sheetFormatPr defaultColWidth="9.140625" defaultRowHeight="12.75"/>
  <cols>
    <col min="1" max="1" width="3.00390625" style="61" customWidth="1"/>
    <col min="2" max="2" width="26.421875" style="23" customWidth="1"/>
    <col min="3" max="3" width="7.7109375" style="24" customWidth="1"/>
    <col min="4" max="4" width="7.7109375" style="25" customWidth="1"/>
    <col min="5" max="5" width="7.7109375" style="24" customWidth="1"/>
    <col min="6" max="6" width="7.7109375" style="25" customWidth="1"/>
    <col min="7" max="7" width="7.7109375" style="24" customWidth="1"/>
    <col min="8" max="8" width="7.7109375" style="25" customWidth="1"/>
    <col min="9" max="18" width="7.7109375" style="24" customWidth="1"/>
    <col min="19" max="19" width="8.00390625" style="24" customWidth="1"/>
    <col min="20" max="20" width="7.8515625" style="24" customWidth="1"/>
    <col min="21" max="16384" width="9.140625" style="24" customWidth="1"/>
  </cols>
  <sheetData>
    <row r="1" ht="5.25" customHeight="1"/>
    <row r="2" spans="2:20" ht="9.75" customHeight="1">
      <c r="B2" s="26"/>
      <c r="C2" s="27"/>
      <c r="D2" s="28"/>
      <c r="E2" s="27"/>
      <c r="F2" s="28"/>
      <c r="G2" s="27"/>
      <c r="H2" s="2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41"/>
    </row>
    <row r="3" spans="2:20" ht="19.5">
      <c r="B3" s="1" t="s">
        <v>210</v>
      </c>
      <c r="C3" s="29"/>
      <c r="D3" s="30"/>
      <c r="E3" s="29"/>
      <c r="F3" s="30"/>
      <c r="G3" s="29"/>
      <c r="H3" s="30"/>
      <c r="I3" s="31"/>
      <c r="J3" s="31"/>
      <c r="K3" s="31"/>
      <c r="L3" s="31"/>
      <c r="M3" s="31"/>
      <c r="N3" s="31"/>
      <c r="O3" s="31"/>
      <c r="P3" s="31"/>
      <c r="Q3" s="31"/>
      <c r="R3" s="31"/>
      <c r="S3" s="27"/>
      <c r="T3" s="41"/>
    </row>
    <row r="4" spans="2:20" ht="13.5" customHeight="1">
      <c r="B4" s="32"/>
      <c r="C4" s="29"/>
      <c r="D4" s="30"/>
      <c r="E4" s="29"/>
      <c r="F4" s="30"/>
      <c r="G4" s="29"/>
      <c r="H4" s="30"/>
      <c r="I4" s="31"/>
      <c r="J4" s="31"/>
      <c r="K4" s="31"/>
      <c r="L4" s="31"/>
      <c r="M4" s="31"/>
      <c r="N4" s="31"/>
      <c r="O4" s="31"/>
      <c r="P4" s="31"/>
      <c r="Q4" s="31"/>
      <c r="R4" s="31"/>
      <c r="S4" s="27"/>
      <c r="T4" s="41"/>
    </row>
    <row r="5" spans="2:20" ht="24.75" customHeight="1">
      <c r="B5" s="33" t="s">
        <v>211</v>
      </c>
      <c r="C5" s="29"/>
      <c r="D5" s="30"/>
      <c r="E5" s="29"/>
      <c r="F5" s="34"/>
      <c r="G5" s="34"/>
      <c r="H5" s="35"/>
      <c r="I5" s="31"/>
      <c r="J5" s="31"/>
      <c r="K5" s="34"/>
      <c r="L5" s="34"/>
      <c r="M5" s="36"/>
      <c r="N5" s="36"/>
      <c r="O5" s="34"/>
      <c r="P5" s="59" t="s">
        <v>223</v>
      </c>
      <c r="Q5" s="34"/>
      <c r="R5" s="37"/>
      <c r="S5" s="38"/>
      <c r="T5" s="41"/>
    </row>
    <row r="6" spans="2:20" ht="12.75">
      <c r="B6" s="39"/>
      <c r="C6" s="29"/>
      <c r="D6" s="30"/>
      <c r="E6" s="29"/>
      <c r="F6" s="34"/>
      <c r="G6" s="34"/>
      <c r="H6" s="35"/>
      <c r="I6" s="31"/>
      <c r="J6" s="31"/>
      <c r="K6" s="34"/>
      <c r="L6" s="34"/>
      <c r="M6" s="40"/>
      <c r="N6" s="40"/>
      <c r="O6" s="34"/>
      <c r="P6" s="27"/>
      <c r="Q6" s="34"/>
      <c r="R6" s="41"/>
      <c r="S6" s="41"/>
      <c r="T6" s="41"/>
    </row>
    <row r="7" spans="2:20" ht="12.75">
      <c r="B7" s="42"/>
      <c r="C7" s="29"/>
      <c r="D7" s="30"/>
      <c r="E7" s="29"/>
      <c r="F7" s="3" t="s">
        <v>213</v>
      </c>
      <c r="G7" s="34"/>
      <c r="H7" s="35"/>
      <c r="I7" s="31"/>
      <c r="J7" s="31"/>
      <c r="K7" s="34"/>
      <c r="L7" s="34"/>
      <c r="M7" s="107" t="s">
        <v>163</v>
      </c>
      <c r="N7" s="108"/>
      <c r="O7" s="108"/>
      <c r="P7" s="109"/>
      <c r="Q7" s="34"/>
      <c r="R7" s="41"/>
      <c r="S7" s="41"/>
      <c r="T7" s="41"/>
    </row>
    <row r="8" spans="2:20" ht="13.5" thickBot="1">
      <c r="B8" s="42"/>
      <c r="C8" s="29"/>
      <c r="D8" s="30"/>
      <c r="E8" s="29"/>
      <c r="F8" s="3"/>
      <c r="G8" s="34"/>
      <c r="H8" s="35"/>
      <c r="I8" s="31"/>
      <c r="J8" s="31"/>
      <c r="K8" s="34"/>
      <c r="L8" s="34"/>
      <c r="M8" s="40"/>
      <c r="N8" s="40"/>
      <c r="O8" s="34"/>
      <c r="P8" s="27"/>
      <c r="Q8" s="34"/>
      <c r="R8" s="41"/>
      <c r="S8" s="41"/>
      <c r="T8" s="41"/>
    </row>
    <row r="9" spans="2:20" ht="12" customHeight="1">
      <c r="B9" s="42"/>
      <c r="C9" s="29"/>
      <c r="D9" s="30"/>
      <c r="E9" s="29"/>
      <c r="F9" s="5"/>
      <c r="G9" s="6"/>
      <c r="H9" s="7"/>
      <c r="I9" s="8"/>
      <c r="J9" s="8"/>
      <c r="K9" s="6"/>
      <c r="L9" s="6"/>
      <c r="M9" s="9"/>
      <c r="N9" s="9"/>
      <c r="O9" s="6"/>
      <c r="P9" s="10"/>
      <c r="Q9" s="34"/>
      <c r="R9" s="41"/>
      <c r="S9" s="41"/>
      <c r="T9" s="41"/>
    </row>
    <row r="10" spans="2:20" ht="10.5" customHeight="1">
      <c r="B10" s="42"/>
      <c r="C10" s="29"/>
      <c r="D10" s="30"/>
      <c r="E10" s="29"/>
      <c r="F10" s="11"/>
      <c r="G10" s="12"/>
      <c r="H10" s="13"/>
      <c r="I10" s="14"/>
      <c r="J10" s="14"/>
      <c r="K10" s="12"/>
      <c r="L10" s="12"/>
      <c r="M10" s="15"/>
      <c r="N10" s="15"/>
      <c r="O10" s="12"/>
      <c r="P10" s="16"/>
      <c r="Q10" s="34"/>
      <c r="R10" s="41"/>
      <c r="S10" s="41"/>
      <c r="T10" s="41"/>
    </row>
    <row r="11" spans="2:20" ht="10.5" customHeight="1">
      <c r="B11" s="42"/>
      <c r="C11" s="29"/>
      <c r="D11" s="30"/>
      <c r="E11" s="29"/>
      <c r="F11" s="11"/>
      <c r="G11" s="12"/>
      <c r="H11" s="13"/>
      <c r="I11" s="14"/>
      <c r="J11" s="14"/>
      <c r="K11" s="12"/>
      <c r="L11" s="12"/>
      <c r="M11" s="15"/>
      <c r="N11" s="15"/>
      <c r="O11" s="12"/>
      <c r="P11" s="16"/>
      <c r="Q11" s="34"/>
      <c r="R11" s="41"/>
      <c r="S11" s="41"/>
      <c r="T11" s="41"/>
    </row>
    <row r="12" spans="2:20" ht="11.25" customHeight="1">
      <c r="B12" s="42"/>
      <c r="C12" s="29"/>
      <c r="D12" s="30"/>
      <c r="E12" s="29"/>
      <c r="F12" s="11"/>
      <c r="G12" s="12"/>
      <c r="H12" s="13"/>
      <c r="I12" s="14"/>
      <c r="J12" s="14"/>
      <c r="K12" s="12"/>
      <c r="L12" s="12"/>
      <c r="M12" s="15"/>
      <c r="N12" s="15"/>
      <c r="O12" s="12"/>
      <c r="P12" s="16"/>
      <c r="Q12" s="34"/>
      <c r="R12" s="41"/>
      <c r="S12" s="41"/>
      <c r="T12" s="41"/>
    </row>
    <row r="13" spans="2:20" ht="11.25" customHeight="1">
      <c r="B13" s="42"/>
      <c r="C13" s="29"/>
      <c r="D13" s="30"/>
      <c r="E13" s="29"/>
      <c r="F13" s="11"/>
      <c r="G13" s="12"/>
      <c r="H13" s="13"/>
      <c r="I13" s="14"/>
      <c r="J13" s="14"/>
      <c r="K13" s="12"/>
      <c r="L13" s="12"/>
      <c r="M13" s="15"/>
      <c r="N13" s="15"/>
      <c r="O13" s="12"/>
      <c r="P13" s="16"/>
      <c r="Q13" s="34"/>
      <c r="R13" s="41"/>
      <c r="S13" s="41"/>
      <c r="T13" s="41"/>
    </row>
    <row r="14" spans="2:20" ht="12" customHeight="1">
      <c r="B14" s="42"/>
      <c r="C14" s="29"/>
      <c r="D14" s="30"/>
      <c r="E14" s="29"/>
      <c r="F14" s="11"/>
      <c r="G14" s="12"/>
      <c r="H14" s="13"/>
      <c r="I14" s="14"/>
      <c r="J14" s="14"/>
      <c r="K14" s="12"/>
      <c r="L14" s="12"/>
      <c r="M14" s="15"/>
      <c r="N14" s="15"/>
      <c r="O14" s="12"/>
      <c r="P14" s="16"/>
      <c r="Q14" s="34"/>
      <c r="R14" s="41"/>
      <c r="S14" s="41"/>
      <c r="T14" s="41"/>
    </row>
    <row r="15" spans="2:20" ht="12.75">
      <c r="B15" s="42"/>
      <c r="C15" s="29"/>
      <c r="D15" s="30"/>
      <c r="E15" s="29"/>
      <c r="F15" s="11"/>
      <c r="G15" s="12"/>
      <c r="H15" s="13"/>
      <c r="I15" s="14"/>
      <c r="J15" s="14"/>
      <c r="K15" s="12"/>
      <c r="L15" s="12"/>
      <c r="M15" s="15"/>
      <c r="N15" s="15"/>
      <c r="O15" s="12"/>
      <c r="P15" s="16"/>
      <c r="Q15" s="34"/>
      <c r="R15" s="41"/>
      <c r="S15" s="41"/>
      <c r="T15" s="41"/>
    </row>
    <row r="16" spans="2:20" ht="12.75">
      <c r="B16" s="42"/>
      <c r="C16" s="29"/>
      <c r="D16" s="30"/>
      <c r="E16" s="29"/>
      <c r="F16" s="11"/>
      <c r="G16" s="12"/>
      <c r="H16" s="13"/>
      <c r="I16" s="14"/>
      <c r="J16" s="14"/>
      <c r="K16" s="12"/>
      <c r="L16" s="12"/>
      <c r="M16" s="15"/>
      <c r="N16" s="15"/>
      <c r="O16" s="12"/>
      <c r="P16" s="16"/>
      <c r="Q16" s="34"/>
      <c r="R16" s="41"/>
      <c r="S16" s="41"/>
      <c r="T16" s="41"/>
    </row>
    <row r="17" spans="2:20" ht="12.75">
      <c r="B17" s="42"/>
      <c r="C17" s="29"/>
      <c r="D17" s="30"/>
      <c r="E17" s="29"/>
      <c r="F17" s="11"/>
      <c r="G17" s="12"/>
      <c r="H17" s="13"/>
      <c r="I17" s="14"/>
      <c r="J17" s="14"/>
      <c r="K17" s="12"/>
      <c r="L17" s="12"/>
      <c r="M17" s="15"/>
      <c r="N17" s="15"/>
      <c r="O17" s="12"/>
      <c r="P17" s="16"/>
      <c r="Q17" s="34"/>
      <c r="R17" s="41"/>
      <c r="S17" s="41"/>
      <c r="T17" s="41"/>
    </row>
    <row r="18" spans="2:20" ht="12.75">
      <c r="B18" s="42"/>
      <c r="C18" s="29"/>
      <c r="D18" s="30"/>
      <c r="E18" s="29"/>
      <c r="F18" s="11"/>
      <c r="G18" s="12"/>
      <c r="H18" s="13"/>
      <c r="I18" s="14"/>
      <c r="J18" s="14"/>
      <c r="K18" s="12"/>
      <c r="L18" s="12"/>
      <c r="M18" s="15"/>
      <c r="N18" s="15"/>
      <c r="O18" s="12"/>
      <c r="P18" s="16"/>
      <c r="Q18" s="34"/>
      <c r="R18" s="41"/>
      <c r="S18" s="41"/>
      <c r="T18" s="41"/>
    </row>
    <row r="19" spans="2:20" ht="12.75">
      <c r="B19" s="42"/>
      <c r="C19" s="29"/>
      <c r="D19" s="30"/>
      <c r="E19" s="29"/>
      <c r="F19" s="11"/>
      <c r="G19" s="12"/>
      <c r="H19" s="13"/>
      <c r="I19" s="14"/>
      <c r="J19" s="14"/>
      <c r="K19" s="12"/>
      <c r="L19" s="12"/>
      <c r="M19" s="15"/>
      <c r="N19" s="15"/>
      <c r="O19" s="12"/>
      <c r="P19" s="16"/>
      <c r="Q19" s="34"/>
      <c r="R19" s="41"/>
      <c r="S19" s="41"/>
      <c r="T19" s="41"/>
    </row>
    <row r="20" spans="2:20" ht="12.75">
      <c r="B20" s="42"/>
      <c r="C20" s="29"/>
      <c r="D20" s="30"/>
      <c r="E20" s="29"/>
      <c r="F20" s="11"/>
      <c r="G20" s="12"/>
      <c r="H20" s="13"/>
      <c r="I20" s="14"/>
      <c r="J20" s="14"/>
      <c r="K20" s="12"/>
      <c r="L20" s="12"/>
      <c r="M20" s="15"/>
      <c r="N20" s="15"/>
      <c r="O20" s="12"/>
      <c r="P20" s="16"/>
      <c r="Q20" s="34"/>
      <c r="R20" s="41"/>
      <c r="S20" s="41"/>
      <c r="T20" s="41"/>
    </row>
    <row r="21" spans="2:20" ht="12.75">
      <c r="B21" s="42"/>
      <c r="C21" s="29"/>
      <c r="D21" s="30"/>
      <c r="E21" s="29"/>
      <c r="F21" s="11"/>
      <c r="G21" s="12"/>
      <c r="H21" s="13"/>
      <c r="I21" s="14"/>
      <c r="J21" s="14"/>
      <c r="K21" s="12"/>
      <c r="L21" s="12"/>
      <c r="M21" s="15"/>
      <c r="N21" s="15"/>
      <c r="O21" s="12"/>
      <c r="P21" s="16"/>
      <c r="Q21" s="34"/>
      <c r="R21" s="41"/>
      <c r="S21" s="41"/>
      <c r="T21" s="41"/>
    </row>
    <row r="22" spans="2:20" ht="12.75">
      <c r="B22" s="42"/>
      <c r="C22" s="29"/>
      <c r="D22" s="30"/>
      <c r="E22" s="29"/>
      <c r="F22" s="11"/>
      <c r="G22" s="12"/>
      <c r="H22" s="13"/>
      <c r="I22" s="14"/>
      <c r="J22" s="14"/>
      <c r="K22" s="12"/>
      <c r="L22" s="12"/>
      <c r="M22" s="15"/>
      <c r="N22" s="15"/>
      <c r="O22" s="12"/>
      <c r="P22" s="16"/>
      <c r="Q22" s="34"/>
      <c r="R22" s="41"/>
      <c r="S22" s="41"/>
      <c r="T22" s="41"/>
    </row>
    <row r="23" spans="2:20" ht="12.75">
      <c r="B23" s="42"/>
      <c r="C23" s="29"/>
      <c r="D23" s="30"/>
      <c r="E23" s="29"/>
      <c r="F23" s="11"/>
      <c r="G23" s="12"/>
      <c r="H23" s="13"/>
      <c r="I23" s="14"/>
      <c r="J23" s="14"/>
      <c r="K23" s="12"/>
      <c r="L23" s="12"/>
      <c r="M23" s="15"/>
      <c r="N23" s="15"/>
      <c r="O23" s="12"/>
      <c r="P23" s="16"/>
      <c r="Q23" s="34"/>
      <c r="R23" s="41"/>
      <c r="S23" s="41"/>
      <c r="T23" s="41"/>
    </row>
    <row r="24" spans="2:20" ht="12.75">
      <c r="B24" s="42"/>
      <c r="C24" s="29"/>
      <c r="D24" s="30"/>
      <c r="E24" s="29"/>
      <c r="F24" s="11"/>
      <c r="G24" s="12"/>
      <c r="H24" s="13"/>
      <c r="I24" s="14"/>
      <c r="J24" s="14"/>
      <c r="K24" s="12"/>
      <c r="L24" s="12"/>
      <c r="M24" s="15"/>
      <c r="N24" s="15"/>
      <c r="O24" s="12"/>
      <c r="P24" s="16"/>
      <c r="Q24" s="34"/>
      <c r="R24" s="41"/>
      <c r="S24" s="41"/>
      <c r="T24" s="41"/>
    </row>
    <row r="25" spans="2:20" ht="12" customHeight="1">
      <c r="B25" s="42"/>
      <c r="C25" s="29"/>
      <c r="D25" s="30"/>
      <c r="E25" s="29"/>
      <c r="F25" s="11"/>
      <c r="G25" s="12"/>
      <c r="H25" s="13"/>
      <c r="I25" s="14"/>
      <c r="J25" s="14"/>
      <c r="K25" s="12"/>
      <c r="L25" s="12"/>
      <c r="M25" s="15"/>
      <c r="N25" s="15"/>
      <c r="O25" s="12"/>
      <c r="P25" s="16"/>
      <c r="Q25" s="34"/>
      <c r="R25" s="41"/>
      <c r="S25" s="41"/>
      <c r="T25" s="41"/>
    </row>
    <row r="26" spans="2:20" ht="11.25" customHeight="1">
      <c r="B26" s="42"/>
      <c r="C26" s="29"/>
      <c r="D26" s="30"/>
      <c r="E26" s="29"/>
      <c r="F26" s="11"/>
      <c r="G26" s="12"/>
      <c r="H26" s="13"/>
      <c r="I26" s="14"/>
      <c r="J26" s="14"/>
      <c r="K26" s="12"/>
      <c r="L26" s="12"/>
      <c r="M26" s="15"/>
      <c r="N26" s="15"/>
      <c r="O26" s="12"/>
      <c r="P26" s="16"/>
      <c r="Q26" s="34"/>
      <c r="R26" s="41"/>
      <c r="S26" s="41"/>
      <c r="T26" s="41"/>
    </row>
    <row r="27" spans="2:20" ht="12" customHeight="1" thickBot="1">
      <c r="B27" s="42"/>
      <c r="C27" s="29"/>
      <c r="D27" s="30"/>
      <c r="E27" s="29"/>
      <c r="F27" s="17"/>
      <c r="G27" s="18"/>
      <c r="H27" s="19"/>
      <c r="I27" s="20"/>
      <c r="J27" s="20"/>
      <c r="K27" s="18"/>
      <c r="L27" s="18"/>
      <c r="M27" s="21"/>
      <c r="N27" s="21"/>
      <c r="O27" s="18"/>
      <c r="P27" s="22"/>
      <c r="Q27" s="34"/>
      <c r="R27" s="41"/>
      <c r="S27" s="41"/>
      <c r="T27" s="41"/>
    </row>
    <row r="28" spans="2:20" ht="12.75">
      <c r="B28" s="42"/>
      <c r="C28" s="29"/>
      <c r="D28" s="30"/>
      <c r="E28" s="29"/>
      <c r="F28" s="3"/>
      <c r="G28" s="34"/>
      <c r="H28" s="35"/>
      <c r="I28" s="31"/>
      <c r="J28" s="31"/>
      <c r="K28" s="34"/>
      <c r="L28" s="34"/>
      <c r="M28" s="40"/>
      <c r="N28" s="40"/>
      <c r="O28" s="34"/>
      <c r="P28" s="27"/>
      <c r="Q28" s="34"/>
      <c r="R28" s="41"/>
      <c r="S28" s="41"/>
      <c r="T28" s="41"/>
    </row>
    <row r="29" spans="1:20" s="43" customFormat="1" ht="2.25" customHeight="1">
      <c r="A29" s="61"/>
      <c r="B29" s="54" t="s">
        <v>214</v>
      </c>
      <c r="C29" s="55">
        <v>1990</v>
      </c>
      <c r="D29" s="55">
        <v>1991</v>
      </c>
      <c r="E29" s="55">
        <v>1992</v>
      </c>
      <c r="F29" s="55">
        <v>1993</v>
      </c>
      <c r="G29" s="55">
        <v>1994</v>
      </c>
      <c r="H29" s="55">
        <v>1995</v>
      </c>
      <c r="I29" s="55">
        <v>1996</v>
      </c>
      <c r="J29" s="55">
        <v>1997</v>
      </c>
      <c r="K29" s="55">
        <v>1998</v>
      </c>
      <c r="L29" s="55">
        <v>1999</v>
      </c>
      <c r="M29" s="55">
        <v>2000</v>
      </c>
      <c r="N29" s="55">
        <v>2001</v>
      </c>
      <c r="O29" s="55">
        <v>2002</v>
      </c>
      <c r="P29" s="55">
        <v>2003</v>
      </c>
      <c r="Q29" s="55">
        <v>2004</v>
      </c>
      <c r="R29" s="55">
        <v>2005</v>
      </c>
      <c r="S29" s="55">
        <v>2006</v>
      </c>
      <c r="T29" s="55">
        <v>2007</v>
      </c>
    </row>
    <row r="30" spans="1:20" s="43" customFormat="1" ht="2.25" customHeight="1">
      <c r="A30" s="61"/>
      <c r="B30" s="56"/>
      <c r="C30" s="57">
        <f>VLOOKUP(M7,A33:S247,3,TRUE)</f>
        <v>0.21279112994670868</v>
      </c>
      <c r="D30" s="58">
        <f>VLOOKUP(M7,A33:S247,4,TRUE)</f>
        <v>0.18573185801506042</v>
      </c>
      <c r="E30" s="57">
        <f>VLOOKUP(M7,A33:S247,5,TRUE)</f>
        <v>0.09790000319480896</v>
      </c>
      <c r="F30" s="58">
        <f>VLOOKUP(M7,A33:S247,6,TRUE)</f>
        <v>0.08669999986886978</v>
      </c>
      <c r="G30" s="57">
        <f>VLOOKUP(M7,A33:S247,7,TRUE)</f>
        <v>0.07729999721050262</v>
      </c>
      <c r="H30" s="58">
        <f>VLOOKUP(M7,A33:S247,8,TRUE)</f>
        <v>0.07020000368356705</v>
      </c>
      <c r="I30" s="57">
        <f>VLOOKUP(M7,A33:S247,9,TRUE)</f>
        <v>0.06379999965429306</v>
      </c>
      <c r="J30" s="57">
        <f>VLOOKUP(M7,A33:S247,10,TRUE)</f>
        <v>0.05779999867081642</v>
      </c>
      <c r="K30" s="57">
        <f>VLOOKUP(M7,A33:S247,11,TRUE)</f>
        <v>0.053700000047683716</v>
      </c>
      <c r="L30" s="57">
        <f>VLOOKUP(M7,A33:S247,12,TRUE)</f>
        <v>0.04149999842047691</v>
      </c>
      <c r="M30" s="57">
        <f>VLOOKUP(M7,A33:S247,13,TRUE)</f>
        <v>0.03799999877810478</v>
      </c>
      <c r="N30" s="57">
        <f>VLOOKUP(M7,A33:S247,14,TRUE)</f>
        <v>0.030500000342726707</v>
      </c>
      <c r="O30" s="57">
        <f>VLOOKUP(M7,A33:S247,15,TRUE)</f>
        <v>0.01640000008046627</v>
      </c>
      <c r="P30" s="57">
        <f>VLOOKUP(M7,A33:S247,16,TRUE)</f>
        <v>0.025599999353289604</v>
      </c>
      <c r="Q30" s="57">
        <f>VLOOKUP(M7,A33:S247,17,TRUE)</f>
        <v>0.02979999966919422</v>
      </c>
      <c r="R30" s="57">
        <f>VLOOKUP(M7,A33:S247,18,TRUE)</f>
        <v>0.028563454747200012</v>
      </c>
      <c r="S30" s="57">
        <f>VLOOKUP(M7,A33:S247,19,TRUE)</f>
        <v>0.027499999850988388</v>
      </c>
      <c r="T30" s="57">
        <f>VLOOKUP(M7,A33:T247,20,TRUE)</f>
        <v>0.0272000003606081</v>
      </c>
    </row>
    <row r="31" spans="2:20" ht="24.75" customHeight="1">
      <c r="B31" s="4" t="s">
        <v>214</v>
      </c>
      <c r="C31" s="44">
        <v>1990</v>
      </c>
      <c r="D31" s="44">
        <v>1991</v>
      </c>
      <c r="E31" s="44">
        <v>1992</v>
      </c>
      <c r="F31" s="44">
        <v>1993</v>
      </c>
      <c r="G31" s="44">
        <v>1994</v>
      </c>
      <c r="H31" s="44">
        <v>1995</v>
      </c>
      <c r="I31" s="44">
        <v>1996</v>
      </c>
      <c r="J31" s="44">
        <v>1997</v>
      </c>
      <c r="K31" s="44">
        <v>1998</v>
      </c>
      <c r="L31" s="44">
        <v>1999</v>
      </c>
      <c r="M31" s="44">
        <v>2000</v>
      </c>
      <c r="N31" s="44">
        <v>2001</v>
      </c>
      <c r="O31" s="44">
        <v>2002</v>
      </c>
      <c r="P31" s="44">
        <v>2003</v>
      </c>
      <c r="Q31" s="44">
        <v>2004</v>
      </c>
      <c r="R31" s="44">
        <v>2005</v>
      </c>
      <c r="S31" s="44">
        <v>2006</v>
      </c>
      <c r="T31" s="44">
        <v>2007</v>
      </c>
    </row>
    <row r="32" spans="2:20" ht="12.75">
      <c r="B32" s="2"/>
      <c r="C32" s="106" t="s">
        <v>212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2"/>
    </row>
    <row r="33" spans="1:20" ht="12.75" customHeight="1">
      <c r="A33" s="62" t="s">
        <v>163</v>
      </c>
      <c r="B33" s="65" t="s">
        <v>163</v>
      </c>
      <c r="C33" s="45">
        <v>0.21279112994670868</v>
      </c>
      <c r="D33" s="45">
        <v>0.18573185801506042</v>
      </c>
      <c r="E33" s="45">
        <v>0.09790000319480896</v>
      </c>
      <c r="F33" s="45">
        <v>0.08669999986886978</v>
      </c>
      <c r="G33" s="45">
        <v>0.07729999721050262</v>
      </c>
      <c r="H33" s="45">
        <v>0.07020000368356705</v>
      </c>
      <c r="I33" s="45">
        <v>0.06379999965429306</v>
      </c>
      <c r="J33" s="45">
        <v>0.05779999867081642</v>
      </c>
      <c r="K33" s="45">
        <v>0.053700000047683716</v>
      </c>
      <c r="L33" s="45">
        <v>0.04149999842047691</v>
      </c>
      <c r="M33" s="45">
        <v>0.03799999877810478</v>
      </c>
      <c r="N33" s="45">
        <v>0.030500000342726707</v>
      </c>
      <c r="O33" s="45">
        <v>0.01640000008046627</v>
      </c>
      <c r="P33" s="45">
        <v>0.025599999353289604</v>
      </c>
      <c r="Q33" s="45">
        <v>0.02979999966919422</v>
      </c>
      <c r="R33" s="45">
        <v>0.028563454747200012</v>
      </c>
      <c r="S33" s="45">
        <v>0.027499999850988388</v>
      </c>
      <c r="T33" s="45">
        <v>0.0272000003606081</v>
      </c>
    </row>
    <row r="34" spans="1:20" ht="12.75" customHeight="1">
      <c r="A34" s="62" t="s">
        <v>93</v>
      </c>
      <c r="B34" s="65" t="s">
        <v>93</v>
      </c>
      <c r="C34" s="45">
        <v>2.2763454914093018</v>
      </c>
      <c r="D34" s="45">
        <v>1.2068500518798828</v>
      </c>
      <c r="E34" s="45">
        <v>0.7313623428344727</v>
      </c>
      <c r="F34" s="45">
        <v>0.7277154326438904</v>
      </c>
      <c r="G34" s="45">
        <v>0.6080010533332825</v>
      </c>
      <c r="H34" s="45">
        <v>0.6659733653068542</v>
      </c>
      <c r="I34" s="45">
        <v>0.6494100093841553</v>
      </c>
      <c r="J34" s="45">
        <v>0.5001934170722961</v>
      </c>
      <c r="K34" s="45">
        <v>0.5699648857116699</v>
      </c>
      <c r="L34" s="45">
        <v>0.9746385216712952</v>
      </c>
      <c r="M34" s="45">
        <v>0.9874310493469238</v>
      </c>
      <c r="N34" s="45">
        <v>1.052654504776001</v>
      </c>
      <c r="O34" s="45">
        <v>1.2193289995193481</v>
      </c>
      <c r="P34" s="45">
        <v>1.3506176471710205</v>
      </c>
      <c r="Q34" s="45">
        <v>1.6319868564605713</v>
      </c>
      <c r="R34" s="45">
        <v>1.4441041946411133</v>
      </c>
      <c r="S34" s="45">
        <v>1.3402734994888306</v>
      </c>
      <c r="T34" s="45">
        <v>1.3545273542404175</v>
      </c>
    </row>
    <row r="35" spans="1:20" ht="12.75" customHeight="1">
      <c r="A35" s="62" t="s">
        <v>37</v>
      </c>
      <c r="B35" s="65" t="s">
        <v>37</v>
      </c>
      <c r="C35" s="45">
        <v>3.1205756664276123</v>
      </c>
      <c r="D35" s="45">
        <v>3.1437811851501465</v>
      </c>
      <c r="E35" s="45">
        <v>3.099989891052246</v>
      </c>
      <c r="F35" s="45">
        <v>3.0381388664245605</v>
      </c>
      <c r="G35" s="45">
        <v>3.114452362060547</v>
      </c>
      <c r="H35" s="45">
        <v>3.350151300430298</v>
      </c>
      <c r="I35" s="45">
        <v>3.357698678970337</v>
      </c>
      <c r="J35" s="45">
        <v>3.0187571048736572</v>
      </c>
      <c r="K35" s="45">
        <v>3.611907482147217</v>
      </c>
      <c r="L35" s="45">
        <v>3.899095058441162</v>
      </c>
      <c r="M35" s="45">
        <v>3.830846071243286</v>
      </c>
      <c r="N35" s="45">
        <v>3.675128936767578</v>
      </c>
      <c r="O35" s="45">
        <v>3.8518991470336914</v>
      </c>
      <c r="P35" s="45">
        <v>3.827829122543335</v>
      </c>
      <c r="Q35" s="45">
        <v>3.767920970916748</v>
      </c>
      <c r="R35" s="45">
        <v>4.2263569831848145</v>
      </c>
      <c r="S35" s="45">
        <v>4.003720760345459</v>
      </c>
      <c r="T35" s="45">
        <v>4.138440132141113</v>
      </c>
    </row>
    <row r="36" spans="1:20" s="64" customFormat="1" ht="12.75">
      <c r="A36" s="66" t="s">
        <v>215</v>
      </c>
      <c r="B36" s="65" t="s">
        <v>216</v>
      </c>
      <c r="C36" s="45" t="s">
        <v>204</v>
      </c>
      <c r="D36" s="45" t="s">
        <v>204</v>
      </c>
      <c r="E36" s="45" t="s">
        <v>204</v>
      </c>
      <c r="F36" s="45" t="s">
        <v>204</v>
      </c>
      <c r="G36" s="45" t="s">
        <v>204</v>
      </c>
      <c r="H36" s="45">
        <v>6.290668964385986</v>
      </c>
      <c r="I36" s="45">
        <v>6.488054275512695</v>
      </c>
      <c r="J36" s="45">
        <v>6.984901428222656</v>
      </c>
      <c r="K36" s="45">
        <v>7.406500816345215</v>
      </c>
      <c r="L36" s="45">
        <v>7.834214210510254</v>
      </c>
      <c r="M36" s="45">
        <v>7.889071464538574</v>
      </c>
      <c r="N36" s="45">
        <v>7.667656898498535</v>
      </c>
      <c r="O36" s="45">
        <v>7.488211631774902</v>
      </c>
      <c r="P36" s="45">
        <v>7.211992263793945</v>
      </c>
      <c r="Q36" s="45">
        <v>7.31685209274292</v>
      </c>
      <c r="R36" s="45">
        <v>7.220307350158691</v>
      </c>
      <c r="S36" s="45">
        <v>6.679879665374756</v>
      </c>
      <c r="T36" s="45">
        <v>6.475641250610352</v>
      </c>
    </row>
    <row r="37" spans="1:20" s="64" customFormat="1" ht="12.75">
      <c r="A37" s="66" t="s">
        <v>216</v>
      </c>
      <c r="B37" s="65" t="s">
        <v>164</v>
      </c>
      <c r="C37" s="45">
        <v>0.41551533341407776</v>
      </c>
      <c r="D37" s="45">
        <v>0.3968987762928009</v>
      </c>
      <c r="E37" s="45">
        <v>0.3883594572544098</v>
      </c>
      <c r="F37" s="45">
        <v>0.49271079897880554</v>
      </c>
      <c r="G37" s="45">
        <v>0.31983745098114014</v>
      </c>
      <c r="H37" s="45">
        <v>0.8782107830047607</v>
      </c>
      <c r="I37" s="45">
        <v>0.8140265941619873</v>
      </c>
      <c r="J37" s="45">
        <v>0.5584478974342346</v>
      </c>
      <c r="K37" s="45">
        <v>0.5394392609596252</v>
      </c>
      <c r="L37" s="45">
        <v>0.658903181552887</v>
      </c>
      <c r="M37" s="45">
        <v>0.6682298183441162</v>
      </c>
      <c r="N37" s="45">
        <v>0.661843478679657</v>
      </c>
      <c r="O37" s="45">
        <v>0.8352662920951843</v>
      </c>
      <c r="P37" s="45">
        <v>0.5514215230941772</v>
      </c>
      <c r="Q37" s="45">
        <v>1.1169805526733398</v>
      </c>
      <c r="R37" s="45">
        <v>1.1898236274719238</v>
      </c>
      <c r="S37" s="45">
        <v>1.2106540203094482</v>
      </c>
      <c r="T37" s="45">
        <v>1.4106286764144897</v>
      </c>
    </row>
    <row r="38" spans="1:20" s="60" customFormat="1" ht="12.75" customHeight="1">
      <c r="A38" s="62" t="s">
        <v>164</v>
      </c>
      <c r="B38" s="46" t="s">
        <v>205</v>
      </c>
      <c r="C38" s="47" t="s">
        <v>204</v>
      </c>
      <c r="D38" s="47" t="s">
        <v>204</v>
      </c>
      <c r="E38" s="47" t="s">
        <v>204</v>
      </c>
      <c r="F38" s="47" t="s">
        <v>204</v>
      </c>
      <c r="G38" s="47" t="s">
        <v>204</v>
      </c>
      <c r="H38" s="47" t="s">
        <v>204</v>
      </c>
      <c r="I38" s="47" t="s">
        <v>204</v>
      </c>
      <c r="J38" s="47">
        <v>1.742666244506836</v>
      </c>
      <c r="K38" s="47">
        <v>2.465156078338623</v>
      </c>
      <c r="L38" s="47">
        <v>2.4040684700012207</v>
      </c>
      <c r="M38" s="47">
        <v>2.957519292831421</v>
      </c>
      <c r="N38" s="47">
        <v>3.1924071311950684</v>
      </c>
      <c r="O38" s="47">
        <v>3.059115409851074</v>
      </c>
      <c r="P38" s="47">
        <v>3.164306640625</v>
      </c>
      <c r="Q38" s="47">
        <v>3.339151620864868</v>
      </c>
      <c r="R38" s="47">
        <v>3.7313432693481445</v>
      </c>
      <c r="S38" s="47">
        <v>3.616764783859253</v>
      </c>
      <c r="T38" s="47">
        <v>3.5206406116485596</v>
      </c>
    </row>
    <row r="39" spans="1:20" ht="12.75" customHeight="1">
      <c r="A39" s="62" t="s">
        <v>205</v>
      </c>
      <c r="B39" s="46" t="s">
        <v>0</v>
      </c>
      <c r="C39" s="47">
        <v>4.860954284667969</v>
      </c>
      <c r="D39" s="47">
        <v>4.706902980804443</v>
      </c>
      <c r="E39" s="47">
        <v>4.634902477264404</v>
      </c>
      <c r="F39" s="47">
        <v>4.762567520141602</v>
      </c>
      <c r="G39" s="47">
        <v>4.700281620025635</v>
      </c>
      <c r="H39" s="47">
        <v>4.738988876342773</v>
      </c>
      <c r="I39" s="47">
        <v>4.616395950317383</v>
      </c>
      <c r="J39" s="47">
        <v>4.691763877868652</v>
      </c>
      <c r="K39" s="47">
        <v>4.533177852630615</v>
      </c>
      <c r="L39" s="47">
        <v>4.611592769622803</v>
      </c>
      <c r="M39" s="47">
        <v>4.47273588180542</v>
      </c>
      <c r="N39" s="47">
        <v>4.3860764503479</v>
      </c>
      <c r="O39" s="47">
        <v>4.536139011383057</v>
      </c>
      <c r="P39" s="47">
        <v>4.787103176116943</v>
      </c>
      <c r="Q39" s="47">
        <v>4.938241481781006</v>
      </c>
      <c r="R39" s="47">
        <v>4.920152187347412</v>
      </c>
      <c r="S39" s="47">
        <v>5.022928237915039</v>
      </c>
      <c r="T39" s="47">
        <v>5.091019630432129</v>
      </c>
    </row>
    <row r="40" spans="1:20" ht="12.75" customHeight="1">
      <c r="A40" s="62" t="s">
        <v>0</v>
      </c>
      <c r="B40" s="46" t="s">
        <v>94</v>
      </c>
      <c r="C40" s="47">
        <v>3.4653120040893555</v>
      </c>
      <c r="D40" s="47">
        <v>3.549999952316284</v>
      </c>
      <c r="E40" s="47">
        <v>3.634755849838257</v>
      </c>
      <c r="F40" s="47">
        <v>3.5</v>
      </c>
      <c r="G40" s="47">
        <v>3.5899999141693115</v>
      </c>
      <c r="H40" s="47">
        <v>3.5243325233459473</v>
      </c>
      <c r="I40" s="47">
        <v>3.6686205863952637</v>
      </c>
      <c r="J40" s="47">
        <v>3.775561571121216</v>
      </c>
      <c r="K40" s="47">
        <v>3.8124990463256836</v>
      </c>
      <c r="L40" s="47">
        <v>3.9821059703826904</v>
      </c>
      <c r="M40" s="47">
        <v>3.81921648979187</v>
      </c>
      <c r="N40" s="47">
        <v>3.764190673828125</v>
      </c>
      <c r="O40" s="47">
        <v>3.487773895263672</v>
      </c>
      <c r="P40" s="47">
        <v>3.766385078430176</v>
      </c>
      <c r="Q40" s="47">
        <v>4.05115270614624</v>
      </c>
      <c r="R40" s="47">
        <v>4.090716361999512</v>
      </c>
      <c r="S40" s="47">
        <v>4.388070106506348</v>
      </c>
      <c r="T40" s="47">
        <v>4.652464866638184</v>
      </c>
    </row>
    <row r="41" spans="1:20" ht="12.75" customHeight="1">
      <c r="A41" s="62" t="s">
        <v>94</v>
      </c>
      <c r="B41" s="46" t="s">
        <v>95</v>
      </c>
      <c r="C41" s="47" t="s">
        <v>204</v>
      </c>
      <c r="D41" s="47" t="s">
        <v>204</v>
      </c>
      <c r="E41" s="47">
        <v>1.0672612190246582</v>
      </c>
      <c r="F41" s="47">
        <v>0.8693363666534424</v>
      </c>
      <c r="G41" s="47">
        <v>0.9016727209091187</v>
      </c>
      <c r="H41" s="47">
        <v>1.0830955505371094</v>
      </c>
      <c r="I41" s="47">
        <v>0.8218384981155396</v>
      </c>
      <c r="J41" s="47">
        <v>1.0456907749176025</v>
      </c>
      <c r="K41" s="47">
        <v>1.0958571434020996</v>
      </c>
      <c r="L41" s="47">
        <v>0.9895053505897522</v>
      </c>
      <c r="M41" s="47">
        <v>1.1265321969985962</v>
      </c>
      <c r="N41" s="47">
        <v>1.1554675102233887</v>
      </c>
      <c r="O41" s="47">
        <v>0.9811827540397644</v>
      </c>
      <c r="P41" s="47">
        <v>1.1206014156341553</v>
      </c>
      <c r="Q41" s="47">
        <v>1.190459132194519</v>
      </c>
      <c r="R41" s="47">
        <v>1.418958067893982</v>
      </c>
      <c r="S41" s="47">
        <v>1.426767349243164</v>
      </c>
      <c r="T41" s="47">
        <v>1.6459177732467651</v>
      </c>
    </row>
    <row r="42" spans="1:20" ht="12.75" customHeight="1">
      <c r="A42" s="62" t="s">
        <v>95</v>
      </c>
      <c r="B42" s="46" t="s">
        <v>165</v>
      </c>
      <c r="C42" s="47">
        <v>29.114543914794922</v>
      </c>
      <c r="D42" s="47">
        <v>29.439594268798828</v>
      </c>
      <c r="E42" s="47">
        <v>25.00145149230957</v>
      </c>
      <c r="F42" s="47">
        <v>24.280563354492188</v>
      </c>
      <c r="G42" s="47">
        <v>23.168432235717773</v>
      </c>
      <c r="H42" s="47">
        <v>22.451494216918945</v>
      </c>
      <c r="I42" s="47">
        <v>22.110952377319336</v>
      </c>
      <c r="J42" s="47">
        <v>22.030099868774414</v>
      </c>
      <c r="K42" s="47">
        <v>19.4627628326416</v>
      </c>
      <c r="L42" s="47">
        <v>19.252649307250977</v>
      </c>
      <c r="M42" s="47">
        <v>24.91809844970703</v>
      </c>
      <c r="N42" s="47">
        <v>24.43416404724121</v>
      </c>
      <c r="O42" s="47">
        <v>24.106794357299805</v>
      </c>
      <c r="P42" s="47">
        <v>23.606475830078125</v>
      </c>
      <c r="Q42" s="47">
        <v>23.11322593688965</v>
      </c>
      <c r="R42" s="47">
        <v>22.86313819885254</v>
      </c>
      <c r="S42" s="47">
        <v>22.493135452270508</v>
      </c>
      <c r="T42" s="47">
        <v>23.01873779296875</v>
      </c>
    </row>
    <row r="43" spans="1:20" ht="12.75" customHeight="1">
      <c r="A43" s="62" t="s">
        <v>165</v>
      </c>
      <c r="B43" s="65" t="s">
        <v>1</v>
      </c>
      <c r="C43" s="45">
        <v>16.254802703857422</v>
      </c>
      <c r="D43" s="45">
        <v>16.114721298217773</v>
      </c>
      <c r="E43" s="45">
        <v>16.22706413269043</v>
      </c>
      <c r="F43" s="45">
        <v>16.296411514282227</v>
      </c>
      <c r="G43" s="45">
        <v>16.387298583984375</v>
      </c>
      <c r="H43" s="45">
        <v>16.795795440673828</v>
      </c>
      <c r="I43" s="45">
        <v>17.02684211730957</v>
      </c>
      <c r="J43" s="45">
        <v>17.281423568725586</v>
      </c>
      <c r="K43" s="45">
        <v>17.80288314819336</v>
      </c>
      <c r="L43" s="45">
        <v>18.116544723510742</v>
      </c>
      <c r="M43" s="45">
        <v>18.248319625854492</v>
      </c>
      <c r="N43" s="45">
        <v>18.343473434448242</v>
      </c>
      <c r="O43" s="45">
        <v>18.336788177490234</v>
      </c>
      <c r="P43" s="45">
        <v>18.78447914123535</v>
      </c>
      <c r="Q43" s="45">
        <v>18.80384635925293</v>
      </c>
      <c r="R43" s="45">
        <v>18.762819290161133</v>
      </c>
      <c r="S43" s="45">
        <v>18.935827255249023</v>
      </c>
      <c r="T43" s="45">
        <v>19.002708435058594</v>
      </c>
    </row>
    <row r="44" spans="1:20" ht="12.75" customHeight="1">
      <c r="A44" s="62" t="s">
        <v>1</v>
      </c>
      <c r="B44" s="65" t="s">
        <v>2</v>
      </c>
      <c r="C44" s="45">
        <v>8.093530654907227</v>
      </c>
      <c r="D44" s="45">
        <v>8.507084846496582</v>
      </c>
      <c r="E44" s="45">
        <v>7.742897987365723</v>
      </c>
      <c r="F44" s="45">
        <v>7.722671031951904</v>
      </c>
      <c r="G44" s="45">
        <v>7.718249320983887</v>
      </c>
      <c r="H44" s="45">
        <v>8.060525894165039</v>
      </c>
      <c r="I44" s="45">
        <v>8.467754364013672</v>
      </c>
      <c r="J44" s="45">
        <v>8.43008041381836</v>
      </c>
      <c r="K44" s="45">
        <v>8.37195110321045</v>
      </c>
      <c r="L44" s="45">
        <v>8.210038185119629</v>
      </c>
      <c r="M44" s="45">
        <v>8.239053726196289</v>
      </c>
      <c r="N44" s="45">
        <v>8.714847564697266</v>
      </c>
      <c r="O44" s="45">
        <v>8.90876293182373</v>
      </c>
      <c r="P44" s="45">
        <v>9.594934463500977</v>
      </c>
      <c r="Q44" s="45">
        <v>9.478190422058105</v>
      </c>
      <c r="R44" s="45">
        <v>9.59743595123291</v>
      </c>
      <c r="S44" s="45">
        <v>9.379278182983398</v>
      </c>
      <c r="T44" s="45">
        <v>8.929402351379395</v>
      </c>
    </row>
    <row r="45" spans="1:20" ht="12.75" customHeight="1">
      <c r="A45" s="62" t="s">
        <v>2</v>
      </c>
      <c r="B45" s="65" t="s">
        <v>38</v>
      </c>
      <c r="C45" s="45" t="s">
        <v>204</v>
      </c>
      <c r="D45" s="45" t="s">
        <v>204</v>
      </c>
      <c r="E45" s="45">
        <v>5.927365779876709</v>
      </c>
      <c r="F45" s="45">
        <v>5.7159223556518555</v>
      </c>
      <c r="G45" s="45">
        <v>5.515243053436279</v>
      </c>
      <c r="H45" s="45">
        <v>4.314868450164795</v>
      </c>
      <c r="I45" s="45">
        <v>4.011776447296143</v>
      </c>
      <c r="J45" s="45">
        <v>3.774034023284912</v>
      </c>
      <c r="K45" s="45">
        <v>3.9478068351745605</v>
      </c>
      <c r="L45" s="45">
        <v>3.6341359615325928</v>
      </c>
      <c r="M45" s="45">
        <v>3.761169195175171</v>
      </c>
      <c r="N45" s="45">
        <v>3.5982069969177246</v>
      </c>
      <c r="O45" s="45">
        <v>3.6405341625213623</v>
      </c>
      <c r="P45" s="45">
        <v>3.815603733062744</v>
      </c>
      <c r="Q45" s="45">
        <v>3.9971413612365723</v>
      </c>
      <c r="R45" s="45">
        <v>4.163302421569824</v>
      </c>
      <c r="S45" s="45">
        <v>4.107157230377197</v>
      </c>
      <c r="T45" s="45">
        <v>3.6812784671783447</v>
      </c>
    </row>
    <row r="46" spans="1:20" ht="12.75" customHeight="1">
      <c r="A46" s="62" t="s">
        <v>38</v>
      </c>
      <c r="B46" s="65" t="s">
        <v>138</v>
      </c>
      <c r="C46" s="45">
        <v>7.632930755615234</v>
      </c>
      <c r="D46" s="45">
        <v>6.8405070304870605</v>
      </c>
      <c r="E46" s="45">
        <v>6.749914169311523</v>
      </c>
      <c r="F46" s="45">
        <v>6.334791660308838</v>
      </c>
      <c r="G46" s="45">
        <v>6.229107856750488</v>
      </c>
      <c r="H46" s="45">
        <v>6.1548638343811035</v>
      </c>
      <c r="I46" s="45">
        <v>6.047943115234375</v>
      </c>
      <c r="J46" s="45">
        <v>5.985040664672852</v>
      </c>
      <c r="K46" s="45">
        <v>6.062122344970703</v>
      </c>
      <c r="L46" s="45">
        <v>5.982940196990967</v>
      </c>
      <c r="M46" s="45">
        <v>5.895437240600586</v>
      </c>
      <c r="N46" s="45">
        <v>5.813032150268555</v>
      </c>
      <c r="O46" s="45">
        <v>6.648176670074463</v>
      </c>
      <c r="P46" s="45">
        <v>5.891489505767822</v>
      </c>
      <c r="Q46" s="45">
        <v>6.2528581619262695</v>
      </c>
      <c r="R46" s="45">
        <v>6.479342460632324</v>
      </c>
      <c r="S46" s="45">
        <v>6.48761510848999</v>
      </c>
      <c r="T46" s="45">
        <v>6.4416728019714355</v>
      </c>
    </row>
    <row r="47" spans="1:20" ht="12.75" customHeight="1">
      <c r="A47" s="62" t="s">
        <v>138</v>
      </c>
      <c r="B47" s="65" t="s">
        <v>96</v>
      </c>
      <c r="C47" s="45">
        <v>24.109851837158203</v>
      </c>
      <c r="D47" s="45">
        <v>22.55392837524414</v>
      </c>
      <c r="E47" s="45">
        <v>20.08058738708496</v>
      </c>
      <c r="F47" s="45">
        <v>27.79741096496582</v>
      </c>
      <c r="G47" s="45">
        <v>27.16554069519043</v>
      </c>
      <c r="H47" s="45">
        <v>27.732818603515625</v>
      </c>
      <c r="I47" s="45">
        <v>26.344947814941406</v>
      </c>
      <c r="J47" s="45">
        <v>28.512256622314453</v>
      </c>
      <c r="K47" s="45">
        <v>29.61550521850586</v>
      </c>
      <c r="L47" s="45">
        <v>28.353618621826172</v>
      </c>
      <c r="M47" s="45">
        <v>30.3963623046875</v>
      </c>
      <c r="N47" s="45">
        <v>22.6812686920166</v>
      </c>
      <c r="O47" s="45">
        <v>24.73128318786621</v>
      </c>
      <c r="P47" s="45">
        <v>25.26239585876465</v>
      </c>
      <c r="Q47" s="45">
        <v>25.370311737060547</v>
      </c>
      <c r="R47" s="45">
        <v>27.054367065429688</v>
      </c>
      <c r="S47" s="45">
        <v>28.639368057250977</v>
      </c>
      <c r="T47" s="45">
        <v>29.57501792907715</v>
      </c>
    </row>
    <row r="48" spans="1:20" ht="12.75" customHeight="1">
      <c r="A48" s="62" t="s">
        <v>96</v>
      </c>
      <c r="B48" s="46" t="s">
        <v>139</v>
      </c>
      <c r="C48" s="47">
        <v>0.1343052089214325</v>
      </c>
      <c r="D48" s="47">
        <v>0.1349366456270218</v>
      </c>
      <c r="E48" s="47">
        <v>0.14714783430099487</v>
      </c>
      <c r="F48" s="47">
        <v>0.14141345024108887</v>
      </c>
      <c r="G48" s="47">
        <v>0.15104979276657104</v>
      </c>
      <c r="H48" s="47">
        <v>0.17812970280647278</v>
      </c>
      <c r="I48" s="47">
        <v>0.18398234248161316</v>
      </c>
      <c r="J48" s="47">
        <v>0.1882421225309372</v>
      </c>
      <c r="K48" s="47">
        <v>0.1771731674671173</v>
      </c>
      <c r="L48" s="47">
        <v>0.18253757059574127</v>
      </c>
      <c r="M48" s="47">
        <v>0.19793003797531128</v>
      </c>
      <c r="N48" s="47">
        <v>0.2264590859413147</v>
      </c>
      <c r="O48" s="47">
        <v>0.2311428338289261</v>
      </c>
      <c r="P48" s="47">
        <v>0.2393355816602707</v>
      </c>
      <c r="Q48" s="47">
        <v>0.24608851969242096</v>
      </c>
      <c r="R48" s="47">
        <v>0.2619675099849701</v>
      </c>
      <c r="S48" s="47">
        <v>0.26767125725746155</v>
      </c>
      <c r="T48" s="47">
        <v>0.27733948826789856</v>
      </c>
    </row>
    <row r="49" spans="1:20" ht="12.75" customHeight="1">
      <c r="A49" s="62" t="s">
        <v>139</v>
      </c>
      <c r="B49" s="46" t="s">
        <v>39</v>
      </c>
      <c r="C49" s="47">
        <v>4.136050701141357</v>
      </c>
      <c r="D49" s="47">
        <v>4.6394429206848145</v>
      </c>
      <c r="E49" s="47">
        <v>3.766674041748047</v>
      </c>
      <c r="F49" s="47">
        <v>4.295648574829102</v>
      </c>
      <c r="G49" s="47">
        <v>2.888978958129883</v>
      </c>
      <c r="H49" s="47">
        <v>3.2133028507232666</v>
      </c>
      <c r="I49" s="47">
        <v>3.314340353012085</v>
      </c>
      <c r="J49" s="47">
        <v>3.533264398574829</v>
      </c>
      <c r="K49" s="47">
        <v>4.492168426513672</v>
      </c>
      <c r="L49" s="47">
        <v>4.792098045349121</v>
      </c>
      <c r="M49" s="47">
        <v>4.720729827880859</v>
      </c>
      <c r="N49" s="47">
        <v>4.858135223388672</v>
      </c>
      <c r="O49" s="47">
        <v>4.883286476135254</v>
      </c>
      <c r="P49" s="47">
        <v>4.731003761291504</v>
      </c>
      <c r="Q49" s="47">
        <v>5.035709381103516</v>
      </c>
      <c r="R49" s="47">
        <v>5.196425914764404</v>
      </c>
      <c r="S49" s="47">
        <v>5.269999027252197</v>
      </c>
      <c r="T49" s="47">
        <v>5.28790807723999</v>
      </c>
    </row>
    <row r="50" spans="1:20" ht="12.75" customHeight="1">
      <c r="A50" s="62" t="s">
        <v>39</v>
      </c>
      <c r="B50" s="46" t="s">
        <v>40</v>
      </c>
      <c r="C50" s="47">
        <v>9.950569152832031</v>
      </c>
      <c r="D50" s="47">
        <v>9.280545234680176</v>
      </c>
      <c r="E50" s="47">
        <v>8.567086219787598</v>
      </c>
      <c r="F50" s="47">
        <v>7.363000869750977</v>
      </c>
      <c r="G50" s="47">
        <v>6.155903339385986</v>
      </c>
      <c r="H50" s="47">
        <v>5.481639862060547</v>
      </c>
      <c r="I50" s="47">
        <v>5.579904556274414</v>
      </c>
      <c r="J50" s="47">
        <v>5.7722487449646</v>
      </c>
      <c r="K50" s="47">
        <v>5.594516754150391</v>
      </c>
      <c r="L50" s="47">
        <v>5.352214813232422</v>
      </c>
      <c r="M50" s="47">
        <v>5.164294242858887</v>
      </c>
      <c r="N50" s="47">
        <v>5.09843111038208</v>
      </c>
      <c r="O50" s="47">
        <v>5.146798133850098</v>
      </c>
      <c r="P50" s="47">
        <v>5.1888322830200195</v>
      </c>
      <c r="Q50" s="47">
        <v>5.569937229156494</v>
      </c>
      <c r="R50" s="47">
        <v>5.636443138122559</v>
      </c>
      <c r="S50" s="47">
        <v>5.906017780303955</v>
      </c>
      <c r="T50" s="47">
        <v>5.818837642669678</v>
      </c>
    </row>
    <row r="51" spans="1:20" ht="12.75" customHeight="1">
      <c r="A51" s="62" t="s">
        <v>40</v>
      </c>
      <c r="B51" s="46" t="s">
        <v>3</v>
      </c>
      <c r="C51" s="47">
        <v>11.942615509033203</v>
      </c>
      <c r="D51" s="47">
        <v>12.132851600646973</v>
      </c>
      <c r="E51" s="47">
        <v>11.869853973388672</v>
      </c>
      <c r="F51" s="47">
        <v>11.723559379577637</v>
      </c>
      <c r="G51" s="47">
        <v>12.1815767288208</v>
      </c>
      <c r="H51" s="47">
        <v>12.226959228515625</v>
      </c>
      <c r="I51" s="47">
        <v>12.619725227355957</v>
      </c>
      <c r="J51" s="47">
        <v>12.033529281616211</v>
      </c>
      <c r="K51" s="47">
        <v>12.637880325317383</v>
      </c>
      <c r="L51" s="47">
        <v>12.054378509521484</v>
      </c>
      <c r="M51" s="47">
        <v>12.133528709411621</v>
      </c>
      <c r="N51" s="47">
        <v>12.133280754089355</v>
      </c>
      <c r="O51" s="47">
        <v>11.983674049377441</v>
      </c>
      <c r="P51" s="47">
        <v>12.310036659240723</v>
      </c>
      <c r="Q51" s="47">
        <v>12.2202787399292</v>
      </c>
      <c r="R51" s="47">
        <v>11.85114860534668</v>
      </c>
      <c r="S51" s="47">
        <v>11.37234878540039</v>
      </c>
      <c r="T51" s="47">
        <v>10.87713623046875</v>
      </c>
    </row>
    <row r="52" spans="1:20" ht="12.75" customHeight="1">
      <c r="A52" s="62" t="s">
        <v>3</v>
      </c>
      <c r="B52" s="46" t="s">
        <v>41</v>
      </c>
      <c r="C52" s="47">
        <v>1.6436450481414795</v>
      </c>
      <c r="D52" s="47">
        <v>1.8359602689743042</v>
      </c>
      <c r="E52" s="47">
        <v>1.7665126323699951</v>
      </c>
      <c r="F52" s="47">
        <v>1.8198274374008179</v>
      </c>
      <c r="G52" s="47">
        <v>1.7477452754974365</v>
      </c>
      <c r="H52" s="47">
        <v>1.7160134315490723</v>
      </c>
      <c r="I52" s="47">
        <v>1.3595232963562012</v>
      </c>
      <c r="J52" s="47">
        <v>1.6708617210388184</v>
      </c>
      <c r="K52" s="47">
        <v>1.5477221012115479</v>
      </c>
      <c r="L52" s="47">
        <v>2.4501211643218994</v>
      </c>
      <c r="M52" s="47">
        <v>2.7393884658813477</v>
      </c>
      <c r="N52" s="47">
        <v>2.7588400840759277</v>
      </c>
      <c r="O52" s="47">
        <v>1.3604308366775513</v>
      </c>
      <c r="P52" s="47">
        <v>1.3850210905075073</v>
      </c>
      <c r="Q52" s="47">
        <v>1.3796050548553467</v>
      </c>
      <c r="R52" s="47">
        <v>1.402797818183899</v>
      </c>
      <c r="S52" s="47">
        <v>1.411160945892334</v>
      </c>
      <c r="T52" s="47">
        <v>1.442976951599121</v>
      </c>
    </row>
    <row r="53" spans="1:20" ht="12.75" customHeight="1">
      <c r="A53" s="62" t="s">
        <v>41</v>
      </c>
      <c r="B53" s="65" t="s">
        <v>42</v>
      </c>
      <c r="C53" s="45">
        <v>0.14911092817783356</v>
      </c>
      <c r="D53" s="45">
        <v>0.16696791350841522</v>
      </c>
      <c r="E53" s="45">
        <v>0.1759672611951828</v>
      </c>
      <c r="F53" s="45">
        <v>0.21213951706886292</v>
      </c>
      <c r="G53" s="45">
        <v>0.22858501970767975</v>
      </c>
      <c r="H53" s="45">
        <v>0.2318592369556427</v>
      </c>
      <c r="I53" s="45">
        <v>0.2141771763563156</v>
      </c>
      <c r="J53" s="45">
        <v>0.1999838948249817</v>
      </c>
      <c r="K53" s="45">
        <v>0.193743497133255</v>
      </c>
      <c r="L53" s="45">
        <v>0.24196432530879974</v>
      </c>
      <c r="M53" s="45">
        <v>0.24281717836856842</v>
      </c>
      <c r="N53" s="45">
        <v>0.25264811515808105</v>
      </c>
      <c r="O53" s="45">
        <v>0.28877004981040955</v>
      </c>
      <c r="P53" s="45">
        <v>0.30999672412872314</v>
      </c>
      <c r="Q53" s="45">
        <v>0.3136361539363861</v>
      </c>
      <c r="R53" s="45">
        <v>0.32627376914024353</v>
      </c>
      <c r="S53" s="45">
        <v>0.4587727189064026</v>
      </c>
      <c r="T53" s="45">
        <v>0.46180614829063416</v>
      </c>
    </row>
    <row r="54" spans="1:20" ht="12.75" customHeight="1">
      <c r="A54" s="62" t="s">
        <v>42</v>
      </c>
      <c r="B54" s="65" t="s">
        <v>166</v>
      </c>
      <c r="C54" s="45">
        <v>10.0006685256958</v>
      </c>
      <c r="D54" s="45">
        <v>8.47838020324707</v>
      </c>
      <c r="E54" s="45">
        <v>6.728496074676514</v>
      </c>
      <c r="F54" s="45">
        <v>7.893698215484619</v>
      </c>
      <c r="G54" s="45">
        <v>7.739380836486816</v>
      </c>
      <c r="H54" s="45">
        <v>7.5871052742004395</v>
      </c>
      <c r="I54" s="45">
        <v>7.728576183319092</v>
      </c>
      <c r="J54" s="45">
        <v>7.692183494567871</v>
      </c>
      <c r="K54" s="45">
        <v>7.415968418121338</v>
      </c>
      <c r="L54" s="45">
        <v>7.909622669219971</v>
      </c>
      <c r="M54" s="45">
        <v>7.874141216278076</v>
      </c>
      <c r="N54" s="45">
        <v>7.839100360870361</v>
      </c>
      <c r="O54" s="45">
        <v>8.26198673248291</v>
      </c>
      <c r="P54" s="45">
        <v>8.007285118103027</v>
      </c>
      <c r="Q54" s="45">
        <v>10.49355697631836</v>
      </c>
      <c r="R54" s="45">
        <v>6.918689727783203</v>
      </c>
      <c r="S54" s="45">
        <v>8.092826843261719</v>
      </c>
      <c r="T54" s="45">
        <v>7.9462199211120605</v>
      </c>
    </row>
    <row r="55" spans="1:20" ht="12.75" customHeight="1">
      <c r="A55" s="62" t="s">
        <v>166</v>
      </c>
      <c r="B55" s="65" t="s">
        <v>43</v>
      </c>
      <c r="C55" s="45">
        <v>0.23324720561504364</v>
      </c>
      <c r="D55" s="45">
        <v>0.34248268604278564</v>
      </c>
      <c r="E55" s="45">
        <v>0.40253522992134094</v>
      </c>
      <c r="F55" s="45">
        <v>0.3568001091480255</v>
      </c>
      <c r="G55" s="45">
        <v>0.41473740339279175</v>
      </c>
      <c r="H55" s="45">
        <v>0.48948779702186584</v>
      </c>
      <c r="I55" s="45">
        <v>0.5954281091690063</v>
      </c>
      <c r="J55" s="45">
        <v>0.7642855048179626</v>
      </c>
      <c r="K55" s="45">
        <v>0.7259863615036011</v>
      </c>
      <c r="L55" s="45">
        <v>0.7062004208564758</v>
      </c>
      <c r="M55" s="45">
        <v>0.7127901315689087</v>
      </c>
      <c r="N55" s="45">
        <v>0.7159124612808228</v>
      </c>
      <c r="O55" s="45">
        <v>0.8596867322921753</v>
      </c>
      <c r="P55" s="45">
        <v>0.7570674419403076</v>
      </c>
      <c r="Q55" s="45">
        <v>0.7403128147125244</v>
      </c>
      <c r="R55" s="45">
        <v>0.8694460988044739</v>
      </c>
      <c r="S55" s="45">
        <v>0.8223337531089783</v>
      </c>
      <c r="T55" s="45">
        <v>0.8564581871032715</v>
      </c>
    </row>
    <row r="56" spans="1:20" ht="12.75" customHeight="1">
      <c r="A56" s="62" t="s">
        <v>43</v>
      </c>
      <c r="B56" s="65" t="s">
        <v>44</v>
      </c>
      <c r="C56" s="45">
        <v>0.8251186013221741</v>
      </c>
      <c r="D56" s="45">
        <v>0.8465511202812195</v>
      </c>
      <c r="E56" s="45">
        <v>0.9514211416244507</v>
      </c>
      <c r="F56" s="45">
        <v>1.1238981485366821</v>
      </c>
      <c r="G56" s="45">
        <v>1.2171443700790405</v>
      </c>
      <c r="H56" s="45">
        <v>1.2591890096664429</v>
      </c>
      <c r="I56" s="45">
        <v>1.1418460607528687</v>
      </c>
      <c r="J56" s="45">
        <v>1.2593233585357666</v>
      </c>
      <c r="K56" s="45">
        <v>1.2938148975372314</v>
      </c>
      <c r="L56" s="45">
        <v>1.1989190578460693</v>
      </c>
      <c r="M56" s="45">
        <v>1.1445924043655396</v>
      </c>
      <c r="N56" s="45">
        <v>1.040204644203186</v>
      </c>
      <c r="O56" s="45">
        <v>0.9635589718818665</v>
      </c>
      <c r="P56" s="45">
        <v>1.4181519746780396</v>
      </c>
      <c r="Q56" s="45">
        <v>1.3000099658966064</v>
      </c>
      <c r="R56" s="45">
        <v>1.2484123706817627</v>
      </c>
      <c r="S56" s="45">
        <v>1.219607949256897</v>
      </c>
      <c r="T56" s="45">
        <v>1.3848503828048706</v>
      </c>
    </row>
    <row r="57" spans="1:20" ht="12.75" customHeight="1">
      <c r="A57" s="62" t="s">
        <v>44</v>
      </c>
      <c r="B57" s="65" t="s">
        <v>167</v>
      </c>
      <c r="C57" s="45" t="s">
        <v>204</v>
      </c>
      <c r="D57" s="45" t="s">
        <v>204</v>
      </c>
      <c r="E57" s="45">
        <v>1.2013543844223022</v>
      </c>
      <c r="F57" s="45">
        <v>1.049106478691101</v>
      </c>
      <c r="G57" s="45">
        <v>1.2073701620101929</v>
      </c>
      <c r="H57" s="45">
        <v>1.2568563222885132</v>
      </c>
      <c r="I57" s="45">
        <v>1.6384010314941406</v>
      </c>
      <c r="J57" s="45">
        <v>3.8035330772399902</v>
      </c>
      <c r="K57" s="45">
        <v>4.796314716339111</v>
      </c>
      <c r="L57" s="45">
        <v>5.38555383682251</v>
      </c>
      <c r="M57" s="45">
        <v>6.14634370803833</v>
      </c>
      <c r="N57" s="45">
        <v>5.411975383758545</v>
      </c>
      <c r="O57" s="45">
        <v>5.861676216125488</v>
      </c>
      <c r="P57" s="45">
        <v>6.029234886169434</v>
      </c>
      <c r="Q57" s="45">
        <v>6.393841743469238</v>
      </c>
      <c r="R57" s="45">
        <v>6.7728495597839355</v>
      </c>
      <c r="S57" s="45">
        <v>7.268038272857666</v>
      </c>
      <c r="T57" s="45">
        <v>7.681538105010986</v>
      </c>
    </row>
    <row r="58" spans="1:20" ht="12.75" customHeight="1">
      <c r="A58" s="62" t="s">
        <v>167</v>
      </c>
      <c r="B58" s="46" t="s">
        <v>140</v>
      </c>
      <c r="C58" s="47">
        <v>1.6062456369400024</v>
      </c>
      <c r="D58" s="47">
        <v>1.5336508750915527</v>
      </c>
      <c r="E58" s="47">
        <v>2.3002700805664062</v>
      </c>
      <c r="F58" s="47">
        <v>2.382403612136841</v>
      </c>
      <c r="G58" s="47">
        <v>2.3220202922821045</v>
      </c>
      <c r="H58" s="47">
        <v>2.2711405754089355</v>
      </c>
      <c r="I58" s="47">
        <v>1.9744760990142822</v>
      </c>
      <c r="J58" s="47">
        <v>1.972657322883606</v>
      </c>
      <c r="K58" s="47">
        <v>2.3041834831237793</v>
      </c>
      <c r="L58" s="47">
        <v>2.0882389545440674</v>
      </c>
      <c r="M58" s="47">
        <v>2.4800384044647217</v>
      </c>
      <c r="N58" s="47">
        <v>2.478243827819824</v>
      </c>
      <c r="O58" s="47">
        <v>2.5309770107269287</v>
      </c>
      <c r="P58" s="47">
        <v>2.3778727054595947</v>
      </c>
      <c r="Q58" s="47">
        <v>2.4158740043640137</v>
      </c>
      <c r="R58" s="47">
        <v>2.4605095386505127</v>
      </c>
      <c r="S58" s="47">
        <v>2.5466115474700928</v>
      </c>
      <c r="T58" s="47">
        <v>2.641054391860962</v>
      </c>
    </row>
    <row r="59" spans="1:20" ht="12.75" customHeight="1">
      <c r="A59" s="62" t="s">
        <v>140</v>
      </c>
      <c r="B59" s="46" t="s">
        <v>97</v>
      </c>
      <c r="C59" s="47">
        <v>1.3965790271759033</v>
      </c>
      <c r="D59" s="47">
        <v>1.442395567893982</v>
      </c>
      <c r="E59" s="47">
        <v>1.4286588430404663</v>
      </c>
      <c r="F59" s="47">
        <v>1.4708603620529175</v>
      </c>
      <c r="G59" s="47">
        <v>1.5204328298568726</v>
      </c>
      <c r="H59" s="47">
        <v>1.7042526006698608</v>
      </c>
      <c r="I59" s="47">
        <v>1.835101842880249</v>
      </c>
      <c r="J59" s="47">
        <v>1.9273940324783325</v>
      </c>
      <c r="K59" s="47">
        <v>1.8562878370285034</v>
      </c>
      <c r="L59" s="47">
        <v>1.8760355710983276</v>
      </c>
      <c r="M59" s="47">
        <v>1.8953698873519897</v>
      </c>
      <c r="N59" s="47">
        <v>1.9240102767944336</v>
      </c>
      <c r="O59" s="47">
        <v>1.8712579011917114</v>
      </c>
      <c r="P59" s="47">
        <v>1.7889045476913452</v>
      </c>
      <c r="Q59" s="47">
        <v>1.8555448055267334</v>
      </c>
      <c r="R59" s="47">
        <v>1.8807883262634277</v>
      </c>
      <c r="S59" s="47">
        <v>1.8736443519592285</v>
      </c>
      <c r="T59" s="47">
        <v>1.9372869729995728</v>
      </c>
    </row>
    <row r="60" spans="1:20" ht="12.75" customHeight="1">
      <c r="A60" s="62" t="s">
        <v>97</v>
      </c>
      <c r="B60" s="46" t="s">
        <v>168</v>
      </c>
      <c r="C60" s="47">
        <v>2.9082095623016357</v>
      </c>
      <c r="D60" s="47">
        <v>2.8260228633880615</v>
      </c>
      <c r="E60" s="47">
        <v>2.9332258701324463</v>
      </c>
      <c r="F60" s="47">
        <v>2.874859094619751</v>
      </c>
      <c r="G60" s="47">
        <v>2.8198606967926025</v>
      </c>
      <c r="H60" s="47">
        <v>2.7630295753479004</v>
      </c>
      <c r="I60" s="47">
        <v>3.1278164386749268</v>
      </c>
      <c r="J60" s="47">
        <v>3.0587382316589355</v>
      </c>
      <c r="K60" s="47">
        <v>2.9912796020507812</v>
      </c>
      <c r="L60" s="47">
        <v>2.9294934272766113</v>
      </c>
      <c r="M60" s="47">
        <v>2.8749635219573975</v>
      </c>
      <c r="N60" s="47">
        <v>2.827566385269165</v>
      </c>
      <c r="O60" s="47">
        <v>3.11614727973938</v>
      </c>
      <c r="P60" s="47">
        <v>3.586733818054199</v>
      </c>
      <c r="Q60" s="47">
        <v>3.863312244415283</v>
      </c>
      <c r="R60" s="47">
        <v>3.9976377487182617</v>
      </c>
      <c r="S60" s="47">
        <v>4.443646430969238</v>
      </c>
      <c r="T60" s="47">
        <v>4.392386436462402</v>
      </c>
    </row>
    <row r="61" spans="1:20" ht="12.75" customHeight="1">
      <c r="A61" s="62" t="s">
        <v>168</v>
      </c>
      <c r="B61" s="46" t="s">
        <v>169</v>
      </c>
      <c r="C61" s="47">
        <v>24.984630584716797</v>
      </c>
      <c r="D61" s="47">
        <v>22</v>
      </c>
      <c r="E61" s="47">
        <v>21.399999618530273</v>
      </c>
      <c r="F61" s="47">
        <v>20</v>
      </c>
      <c r="G61" s="47">
        <v>18.799999237060547</v>
      </c>
      <c r="H61" s="47">
        <v>18.700000762939453</v>
      </c>
      <c r="I61" s="47">
        <v>18.5</v>
      </c>
      <c r="J61" s="47">
        <v>18.700000762939453</v>
      </c>
      <c r="K61" s="47">
        <v>18.799999237060547</v>
      </c>
      <c r="L61" s="47">
        <v>14.100000381469727</v>
      </c>
      <c r="M61" s="47">
        <v>19.600000381469727</v>
      </c>
      <c r="N61" s="47">
        <v>18.200000762939453</v>
      </c>
      <c r="O61" s="47">
        <v>17.100000381469727</v>
      </c>
      <c r="P61" s="47">
        <v>16.399999618530273</v>
      </c>
      <c r="Q61" s="47">
        <v>16.700000762939453</v>
      </c>
      <c r="R61" s="47">
        <v>15.399999618530273</v>
      </c>
      <c r="S61" s="47">
        <v>14.5</v>
      </c>
      <c r="T61" s="47">
        <v>19.799999237060547</v>
      </c>
    </row>
    <row r="62" spans="1:20" ht="12.75" customHeight="1">
      <c r="A62" s="62" t="s">
        <v>169</v>
      </c>
      <c r="B62" s="46" t="s">
        <v>45</v>
      </c>
      <c r="C62" s="47">
        <v>9.782230377197266</v>
      </c>
      <c r="D62" s="47">
        <v>7.86646032333374</v>
      </c>
      <c r="E62" s="47">
        <v>7.141698837280273</v>
      </c>
      <c r="F62" s="47">
        <v>7.528925895690918</v>
      </c>
      <c r="G62" s="47">
        <v>7.380049228668213</v>
      </c>
      <c r="H62" s="47">
        <v>7.941144943237305</v>
      </c>
      <c r="I62" s="47">
        <v>7.858036994934082</v>
      </c>
      <c r="J62" s="47">
        <v>7.709266185760498</v>
      </c>
      <c r="K62" s="47">
        <v>6.78905725479126</v>
      </c>
      <c r="L62" s="47">
        <v>6.318744659423828</v>
      </c>
      <c r="M62" s="47">
        <v>6.305516242980957</v>
      </c>
      <c r="N62" s="47">
        <v>6.556047439575195</v>
      </c>
      <c r="O62" s="47">
        <v>6.241992950439453</v>
      </c>
      <c r="P62" s="47">
        <v>6.870281219482422</v>
      </c>
      <c r="Q62" s="47">
        <v>6.838934898376465</v>
      </c>
      <c r="R62" s="47">
        <v>6.980985641479492</v>
      </c>
      <c r="S62" s="47">
        <v>7.170910835266113</v>
      </c>
      <c r="T62" s="47">
        <v>7.7070207595825195</v>
      </c>
    </row>
    <row r="63" spans="1:20" ht="12.75" customHeight="1">
      <c r="A63" s="62" t="s">
        <v>45</v>
      </c>
      <c r="B63" s="65" t="s">
        <v>98</v>
      </c>
      <c r="C63" s="45">
        <v>0.066600002348423</v>
      </c>
      <c r="D63" s="45">
        <v>0.06919670850038528</v>
      </c>
      <c r="E63" s="45">
        <v>0.06809999793767929</v>
      </c>
      <c r="F63" s="45">
        <v>0.06589999794960022</v>
      </c>
      <c r="G63" s="45">
        <v>0.06589999794960022</v>
      </c>
      <c r="H63" s="45">
        <v>0.06520000100135803</v>
      </c>
      <c r="I63" s="45">
        <v>0.07119999825954437</v>
      </c>
      <c r="J63" s="45">
        <v>0.07850000262260437</v>
      </c>
      <c r="K63" s="45">
        <v>0.08129999786615372</v>
      </c>
      <c r="L63" s="45">
        <v>0.08540000021457672</v>
      </c>
      <c r="M63" s="45">
        <v>0.09229999780654907</v>
      </c>
      <c r="N63" s="45">
        <v>0.08619999885559082</v>
      </c>
      <c r="O63" s="45">
        <v>0.08370000123977661</v>
      </c>
      <c r="P63" s="45">
        <v>0.08699999749660492</v>
      </c>
      <c r="Q63" s="45">
        <v>0.08640000224113464</v>
      </c>
      <c r="R63" s="45">
        <v>0.08529999852180481</v>
      </c>
      <c r="S63" s="45">
        <v>0.09870000183582306</v>
      </c>
      <c r="T63" s="45">
        <v>0.11507031321525574</v>
      </c>
    </row>
    <row r="64" spans="1:20" ht="12.75" customHeight="1">
      <c r="A64" s="62" t="s">
        <v>98</v>
      </c>
      <c r="B64" s="65" t="s">
        <v>99</v>
      </c>
      <c r="C64" s="45">
        <v>0.05350000038743019</v>
      </c>
      <c r="D64" s="45">
        <v>0.05939999967813492</v>
      </c>
      <c r="E64" s="45">
        <v>0.05389999970793724</v>
      </c>
      <c r="F64" s="45">
        <v>0.0560000017285347</v>
      </c>
      <c r="G64" s="45">
        <v>0.05590000003576279</v>
      </c>
      <c r="H64" s="45">
        <v>0.05420000106096268</v>
      </c>
      <c r="I64" s="45">
        <v>0.05299999937415123</v>
      </c>
      <c r="J64" s="45">
        <v>0.0502999983727932</v>
      </c>
      <c r="K64" s="45">
        <v>0.04769999906420708</v>
      </c>
      <c r="L64" s="45">
        <v>0.045899998396635056</v>
      </c>
      <c r="M64" s="45">
        <v>0.04650000110268593</v>
      </c>
      <c r="N64" s="45">
        <v>0.03269999846816063</v>
      </c>
      <c r="O64" s="45">
        <v>0.032499998807907104</v>
      </c>
      <c r="P64" s="45">
        <v>0.02370000071823597</v>
      </c>
      <c r="Q64" s="45">
        <v>0.02247949317097664</v>
      </c>
      <c r="R64" s="45">
        <v>0.02239999920129776</v>
      </c>
      <c r="S64" s="45">
        <v>0.025100000202655792</v>
      </c>
      <c r="T64" s="45">
        <v>0.022965097799897194</v>
      </c>
    </row>
    <row r="65" spans="1:20" ht="12.75" customHeight="1">
      <c r="A65" s="62" t="s">
        <v>99</v>
      </c>
      <c r="B65" s="65" t="s">
        <v>224</v>
      </c>
      <c r="C65" s="45">
        <v>0.04650000110268593</v>
      </c>
      <c r="D65" s="45">
        <v>0.04610000178217888</v>
      </c>
      <c r="E65" s="45">
        <v>0.04600000008940697</v>
      </c>
      <c r="F65" s="45">
        <v>0.04450000077486038</v>
      </c>
      <c r="G65" s="45">
        <v>0.048700001090765</v>
      </c>
      <c r="H65" s="45">
        <v>0.1262698769569397</v>
      </c>
      <c r="I65" s="45">
        <v>0.13931171596050262</v>
      </c>
      <c r="J65" s="45">
        <v>0.15923206508159637</v>
      </c>
      <c r="K65" s="45">
        <v>0.18226847052574158</v>
      </c>
      <c r="L65" s="45">
        <v>0.17559289932250977</v>
      </c>
      <c r="M65" s="45">
        <v>0.17672675848007202</v>
      </c>
      <c r="N65" s="45">
        <v>0.2034718096256256</v>
      </c>
      <c r="O65" s="45">
        <v>0.2163906842470169</v>
      </c>
      <c r="P65" s="45">
        <v>0.2328753024339676</v>
      </c>
      <c r="Q65" s="45">
        <v>0.25632375478744507</v>
      </c>
      <c r="R65" s="45">
        <v>0.2684253752231598</v>
      </c>
      <c r="S65" s="45">
        <v>0.28910383582115173</v>
      </c>
      <c r="T65" s="45">
        <v>0.31004250049591064</v>
      </c>
    </row>
    <row r="66" spans="1:20" ht="12.75" customHeight="1">
      <c r="A66" s="62" t="s">
        <v>224</v>
      </c>
      <c r="B66" s="65" t="s">
        <v>46</v>
      </c>
      <c r="C66" s="45">
        <v>0.14207503199577332</v>
      </c>
      <c r="D66" s="45">
        <v>0.08820000290870667</v>
      </c>
      <c r="E66" s="45">
        <v>0.29283660650253296</v>
      </c>
      <c r="F66" s="45">
        <v>0.2925226092338562</v>
      </c>
      <c r="G66" s="45">
        <v>0.2787994146347046</v>
      </c>
      <c r="H66" s="45">
        <v>0.3105076849460602</v>
      </c>
      <c r="I66" s="45">
        <v>0.3192470669746399</v>
      </c>
      <c r="J66" s="45">
        <v>0.2176828235387802</v>
      </c>
      <c r="K66" s="45">
        <v>0.21205618977546692</v>
      </c>
      <c r="L66" s="45">
        <v>0.19876407086849213</v>
      </c>
      <c r="M66" s="45">
        <v>0.2163190245628357</v>
      </c>
      <c r="N66" s="45">
        <v>0.21062056720256805</v>
      </c>
      <c r="O66" s="45">
        <v>0.20557650923728943</v>
      </c>
      <c r="P66" s="45">
        <v>0.25273647904396057</v>
      </c>
      <c r="Q66" s="45">
        <v>0.22633466124534607</v>
      </c>
      <c r="R66" s="45">
        <v>0.207368403673172</v>
      </c>
      <c r="S66" s="45">
        <v>0.2340184599161148</v>
      </c>
      <c r="T66" s="45">
        <v>0.3305477201938629</v>
      </c>
    </row>
    <row r="67" spans="1:20" ht="12.75" customHeight="1">
      <c r="A67" s="62" t="s">
        <v>46</v>
      </c>
      <c r="B67" s="65" t="s">
        <v>141</v>
      </c>
      <c r="C67" s="45">
        <v>16.455963134765625</v>
      </c>
      <c r="D67" s="45">
        <v>15.945201873779297</v>
      </c>
      <c r="E67" s="45">
        <v>16.277448654174805</v>
      </c>
      <c r="F67" s="45">
        <v>16.056730270385742</v>
      </c>
      <c r="G67" s="45">
        <v>16.37471580505371</v>
      </c>
      <c r="H67" s="45">
        <v>16.664630889892578</v>
      </c>
      <c r="I67" s="45">
        <v>16.936376571655273</v>
      </c>
      <c r="J67" s="45">
        <v>17.191177368164062</v>
      </c>
      <c r="K67" s="45">
        <v>17.30874252319336</v>
      </c>
      <c r="L67" s="45">
        <v>17.658123016357422</v>
      </c>
      <c r="M67" s="45">
        <v>18.24488639831543</v>
      </c>
      <c r="N67" s="45">
        <v>17.897510528564453</v>
      </c>
      <c r="O67" s="45">
        <v>17.936824798583984</v>
      </c>
      <c r="P67" s="45">
        <v>18.383098602294922</v>
      </c>
      <c r="Q67" s="45">
        <v>18.08247184753418</v>
      </c>
      <c r="R67" s="45">
        <v>17.614347457885742</v>
      </c>
      <c r="S67" s="45">
        <v>17.111385345458984</v>
      </c>
      <c r="T67" s="45">
        <v>17.914674758911133</v>
      </c>
    </row>
    <row r="68" spans="1:20" ht="12.75" customHeight="1">
      <c r="A68" s="62" t="s">
        <v>141</v>
      </c>
      <c r="B68" s="46" t="s">
        <v>100</v>
      </c>
      <c r="C68" s="47">
        <v>0.2484324723482132</v>
      </c>
      <c r="D68" s="47">
        <v>0.2537168264389038</v>
      </c>
      <c r="E68" s="47">
        <v>0.27733051776885986</v>
      </c>
      <c r="F68" s="47">
        <v>0.27075979113578796</v>
      </c>
      <c r="G68" s="47">
        <v>0.28248369693756104</v>
      </c>
      <c r="H68" s="47">
        <v>0.2862897217273712</v>
      </c>
      <c r="I68" s="47">
        <v>0.34176012873649597</v>
      </c>
      <c r="J68" s="47">
        <v>0.3445841372013092</v>
      </c>
      <c r="K68" s="47">
        <v>0.3640059530735016</v>
      </c>
      <c r="L68" s="47">
        <v>0.39903396368026733</v>
      </c>
      <c r="M68" s="47">
        <v>0.42599624395370483</v>
      </c>
      <c r="N68" s="47">
        <v>0.4676954448223114</v>
      </c>
      <c r="O68" s="47">
        <v>0.5410088896751404</v>
      </c>
      <c r="P68" s="47">
        <v>0.5470979809761047</v>
      </c>
      <c r="Q68" s="47">
        <v>0.5701788067817688</v>
      </c>
      <c r="R68" s="47">
        <v>0.6220703125</v>
      </c>
      <c r="S68" s="47">
        <v>0.6354983448982239</v>
      </c>
      <c r="T68" s="47">
        <v>0.6263765692710876</v>
      </c>
    </row>
    <row r="69" spans="1:20" ht="12.75" customHeight="1">
      <c r="A69" s="62" t="s">
        <v>100</v>
      </c>
      <c r="B69" s="46" t="s">
        <v>170</v>
      </c>
      <c r="C69" s="47">
        <v>9.678282737731934</v>
      </c>
      <c r="D69" s="47">
        <v>10.026981353759766</v>
      </c>
      <c r="E69" s="47">
        <v>9.696928024291992</v>
      </c>
      <c r="F69" s="47">
        <v>9.617298126220703</v>
      </c>
      <c r="G69" s="47">
        <v>9.194090843200684</v>
      </c>
      <c r="H69" s="47">
        <v>8.809234619140625</v>
      </c>
      <c r="I69" s="47">
        <v>8.352071762084961</v>
      </c>
      <c r="J69" s="47">
        <v>8.050668716430664</v>
      </c>
      <c r="K69" s="47">
        <v>7.754039764404297</v>
      </c>
      <c r="L69" s="47">
        <v>7.328291893005371</v>
      </c>
      <c r="M69" s="47">
        <v>11.259589195251465</v>
      </c>
      <c r="N69" s="47">
        <v>10.646761894226074</v>
      </c>
      <c r="O69" s="47">
        <v>10.336088180541992</v>
      </c>
      <c r="P69" s="47">
        <v>9.98066234588623</v>
      </c>
      <c r="Q69" s="47">
        <v>9.78802490234375</v>
      </c>
      <c r="R69" s="47">
        <v>9.831888198852539</v>
      </c>
      <c r="S69" s="47">
        <v>9.899707794189453</v>
      </c>
      <c r="T69" s="47">
        <v>9.79608154296875</v>
      </c>
    </row>
    <row r="70" spans="1:20" ht="12.75" customHeight="1">
      <c r="A70" s="62" t="s">
        <v>170</v>
      </c>
      <c r="B70" s="46" t="s">
        <v>101</v>
      </c>
      <c r="C70" s="47">
        <v>0.06759999692440033</v>
      </c>
      <c r="D70" s="47">
        <v>0.06830000132322311</v>
      </c>
      <c r="E70" s="47">
        <v>0.07010000199079514</v>
      </c>
      <c r="F70" s="47">
        <v>0.07079999893903732</v>
      </c>
      <c r="G70" s="47">
        <v>0.0723000019788742</v>
      </c>
      <c r="H70" s="47">
        <v>0.07050000131130219</v>
      </c>
      <c r="I70" s="47">
        <v>0.06873165816068649</v>
      </c>
      <c r="J70" s="47">
        <v>0.07020000368356705</v>
      </c>
      <c r="K70" s="47">
        <v>0.06939999759197235</v>
      </c>
      <c r="L70" s="47">
        <v>0.07197394222021103</v>
      </c>
      <c r="M70" s="47">
        <v>0.07150000333786011</v>
      </c>
      <c r="N70" s="47">
        <v>0.06440000236034393</v>
      </c>
      <c r="O70" s="47">
        <v>0.06319999694824219</v>
      </c>
      <c r="P70" s="47">
        <v>0.05939999967813492</v>
      </c>
      <c r="Q70" s="47">
        <v>0.05829999968409538</v>
      </c>
      <c r="R70" s="47">
        <v>0.05730000138282776</v>
      </c>
      <c r="S70" s="47">
        <v>0.05959999933838844</v>
      </c>
      <c r="T70" s="47">
        <v>0.05939999967813492</v>
      </c>
    </row>
    <row r="71" spans="1:20" ht="12.75" customHeight="1">
      <c r="A71" s="62" t="s">
        <v>101</v>
      </c>
      <c r="B71" s="46" t="s">
        <v>102</v>
      </c>
      <c r="C71" s="47">
        <v>0.02410000003874302</v>
      </c>
      <c r="D71" s="47">
        <v>0.011114808730781078</v>
      </c>
      <c r="E71" s="47">
        <v>0.013500000350177288</v>
      </c>
      <c r="F71" s="47">
        <v>0.014783301390707493</v>
      </c>
      <c r="G71" s="47">
        <v>0.014912036247551441</v>
      </c>
      <c r="H71" s="47">
        <v>0.01445053331553936</v>
      </c>
      <c r="I71" s="47">
        <v>0.014406606554985046</v>
      </c>
      <c r="J71" s="47">
        <v>0.014999999664723873</v>
      </c>
      <c r="K71" s="47">
        <v>0.014499999582767487</v>
      </c>
      <c r="L71" s="47">
        <v>0.01489999983459711</v>
      </c>
      <c r="M71" s="47">
        <v>0.020899999886751175</v>
      </c>
      <c r="N71" s="47">
        <v>0.01975167728960514</v>
      </c>
      <c r="O71" s="47">
        <v>0.018699999898672104</v>
      </c>
      <c r="P71" s="47">
        <v>0.040699999779462814</v>
      </c>
      <c r="Q71" s="47">
        <v>0.039000000804662704</v>
      </c>
      <c r="R71" s="47">
        <v>0.039900001138448715</v>
      </c>
      <c r="S71" s="47">
        <v>0.039400000125169754</v>
      </c>
      <c r="T71" s="47">
        <v>0.03620000183582306</v>
      </c>
    </row>
    <row r="72" spans="1:20" ht="12.75" customHeight="1">
      <c r="A72" s="62" t="s">
        <v>102</v>
      </c>
      <c r="B72" s="46" t="s">
        <v>47</v>
      </c>
      <c r="C72" s="47">
        <v>2.6460680961608887</v>
      </c>
      <c r="D72" s="47">
        <v>2.4562876224517822</v>
      </c>
      <c r="E72" s="47">
        <v>2.493953227996826</v>
      </c>
      <c r="F72" s="47">
        <v>2.604938507080078</v>
      </c>
      <c r="G72" s="47">
        <v>2.831989288330078</v>
      </c>
      <c r="H72" s="47">
        <v>3.0265052318573</v>
      </c>
      <c r="I72" s="47">
        <v>3.38504958152771</v>
      </c>
      <c r="J72" s="47">
        <v>3.844615936279297</v>
      </c>
      <c r="K72" s="47">
        <v>3.922215461730957</v>
      </c>
      <c r="L72" s="47">
        <v>4.08536434173584</v>
      </c>
      <c r="M72" s="47">
        <v>3.897538900375366</v>
      </c>
      <c r="N72" s="47">
        <v>3.462343215942383</v>
      </c>
      <c r="O72" s="47">
        <v>3.5533244609832764</v>
      </c>
      <c r="P72" s="47">
        <v>3.5355725288391113</v>
      </c>
      <c r="Q72" s="47">
        <v>3.97263765335083</v>
      </c>
      <c r="R72" s="47">
        <v>4.01472806930542</v>
      </c>
      <c r="S72" s="47">
        <v>4.1283745765686035</v>
      </c>
      <c r="T72" s="47">
        <v>4.3101959228515625</v>
      </c>
    </row>
    <row r="73" spans="1:20" ht="12.75" customHeight="1">
      <c r="A73" s="62" t="s">
        <v>47</v>
      </c>
      <c r="B73" s="65" t="s">
        <v>142</v>
      </c>
      <c r="C73" s="45">
        <v>2.154597520828247</v>
      </c>
      <c r="D73" s="45">
        <v>2.232407569885254</v>
      </c>
      <c r="E73" s="45">
        <v>2.299935817718506</v>
      </c>
      <c r="F73" s="45">
        <v>2.427894353866577</v>
      </c>
      <c r="G73" s="45">
        <v>2.551697015762329</v>
      </c>
      <c r="H73" s="45">
        <v>2.7418413162231445</v>
      </c>
      <c r="I73" s="45">
        <v>2.8314414024353027</v>
      </c>
      <c r="J73" s="45">
        <v>2.8098573684692383</v>
      </c>
      <c r="K73" s="45">
        <v>2.6680290699005127</v>
      </c>
      <c r="L73" s="45">
        <v>2.6402242183685303</v>
      </c>
      <c r="M73" s="45">
        <v>2.687624454498291</v>
      </c>
      <c r="N73" s="45">
        <v>2.7315797805786133</v>
      </c>
      <c r="O73" s="45">
        <v>2.8725407123565674</v>
      </c>
      <c r="P73" s="45">
        <v>3.3567543029785156</v>
      </c>
      <c r="Q73" s="45">
        <v>3.908007860183716</v>
      </c>
      <c r="R73" s="45">
        <v>4.278192520141602</v>
      </c>
      <c r="S73" s="45">
        <v>4.6287336349487305</v>
      </c>
      <c r="T73" s="45">
        <v>4.919431686401367</v>
      </c>
    </row>
    <row r="74" spans="1:20" ht="12.75" customHeight="1">
      <c r="A74" s="62" t="s">
        <v>142</v>
      </c>
      <c r="B74" s="65" t="s">
        <v>171</v>
      </c>
      <c r="C74" s="45">
        <v>4.848806858062744</v>
      </c>
      <c r="D74" s="45">
        <v>4.992349624633789</v>
      </c>
      <c r="E74" s="45">
        <v>5.679603576660156</v>
      </c>
      <c r="F74" s="45">
        <v>5.860421657562256</v>
      </c>
      <c r="G74" s="45">
        <v>5.147491455078125</v>
      </c>
      <c r="H74" s="45">
        <v>5.0888237953186035</v>
      </c>
      <c r="I74" s="45">
        <v>4.648321628570557</v>
      </c>
      <c r="J74" s="45">
        <v>4.808084964752197</v>
      </c>
      <c r="K74" s="45">
        <v>6.026213645935059</v>
      </c>
      <c r="L74" s="45">
        <v>6.483547210693359</v>
      </c>
      <c r="M74" s="45">
        <v>6.087397575378418</v>
      </c>
      <c r="N74" s="45">
        <v>5.644987106323242</v>
      </c>
      <c r="O74" s="45">
        <v>5.454228401184082</v>
      </c>
      <c r="P74" s="45">
        <v>5.87965726852417</v>
      </c>
      <c r="Q74" s="45">
        <v>5.608304977416992</v>
      </c>
      <c r="R74" s="45">
        <v>5.891573905944824</v>
      </c>
      <c r="S74" s="45">
        <v>5.575106620788574</v>
      </c>
      <c r="T74" s="45">
        <v>5.751857280731201</v>
      </c>
    </row>
    <row r="75" spans="1:20" ht="12.75" customHeight="1">
      <c r="A75" s="62" t="s">
        <v>171</v>
      </c>
      <c r="B75" s="65" t="s">
        <v>172</v>
      </c>
      <c r="C75" s="45">
        <v>2.7784345149993896</v>
      </c>
      <c r="D75" s="45">
        <v>2.8587045669555664</v>
      </c>
      <c r="E75" s="45">
        <v>2.7740988731384277</v>
      </c>
      <c r="F75" s="45">
        <v>2.979646682739258</v>
      </c>
      <c r="G75" s="45">
        <v>3.1641666889190674</v>
      </c>
      <c r="H75" s="45">
        <v>3.018712043762207</v>
      </c>
      <c r="I75" s="45">
        <v>3.3885154724121094</v>
      </c>
      <c r="J75" s="45">
        <v>3.546191453933716</v>
      </c>
      <c r="K75" s="45">
        <v>3.6557352542877197</v>
      </c>
      <c r="L75" s="45">
        <v>3.530500888824463</v>
      </c>
      <c r="M75" s="45">
        <v>3.708340644836426</v>
      </c>
      <c r="N75" s="45">
        <v>3.761712074279785</v>
      </c>
      <c r="O75" s="45">
        <v>3.338010311126709</v>
      </c>
      <c r="P75" s="45">
        <v>3.294991970062256</v>
      </c>
      <c r="Q75" s="45">
        <v>3.6248691082000732</v>
      </c>
      <c r="R75" s="45">
        <v>3.767246961593628</v>
      </c>
      <c r="S75" s="45">
        <v>3.264561414718628</v>
      </c>
      <c r="T75" s="45">
        <v>3.0307400226593018</v>
      </c>
    </row>
    <row r="76" spans="1:20" ht="12.75" customHeight="1">
      <c r="A76" s="62" t="s">
        <v>172</v>
      </c>
      <c r="B76" s="65" t="s">
        <v>225</v>
      </c>
      <c r="C76" s="45">
        <v>1.7268180847167969</v>
      </c>
      <c r="D76" s="45">
        <v>1.687416434288025</v>
      </c>
      <c r="E76" s="45">
        <v>1.7985478639602661</v>
      </c>
      <c r="F76" s="45">
        <v>1.8214153051376343</v>
      </c>
      <c r="G76" s="45">
        <v>1.8873518705368042</v>
      </c>
      <c r="H76" s="45">
        <v>1.6350141763687134</v>
      </c>
      <c r="I76" s="45">
        <v>1.6305302381515503</v>
      </c>
      <c r="J76" s="45">
        <v>1.7178902626037598</v>
      </c>
      <c r="K76" s="45">
        <v>1.7160499095916748</v>
      </c>
      <c r="L76" s="45">
        <v>1.444912075996399</v>
      </c>
      <c r="M76" s="45">
        <v>1.456368327140808</v>
      </c>
      <c r="N76" s="45">
        <v>1.391830563545227</v>
      </c>
      <c r="O76" s="45">
        <v>1.3546967506408691</v>
      </c>
      <c r="P76" s="45">
        <v>1.375664234161377</v>
      </c>
      <c r="Q76" s="45">
        <v>1.2683836221694946</v>
      </c>
      <c r="R76" s="45">
        <v>1.374658226966858</v>
      </c>
      <c r="S76" s="45">
        <v>1.4085968732833862</v>
      </c>
      <c r="T76" s="45">
        <v>1.430112600326538</v>
      </c>
    </row>
    <row r="77" spans="1:20" ht="12.75" customHeight="1">
      <c r="A77" s="62" t="s">
        <v>225</v>
      </c>
      <c r="B77" s="65" t="s">
        <v>103</v>
      </c>
      <c r="C77" s="45">
        <v>0.1758725643157959</v>
      </c>
      <c r="D77" s="45">
        <v>0.17164626717567444</v>
      </c>
      <c r="E77" s="45">
        <v>0.16753152012825012</v>
      </c>
      <c r="F77" s="45">
        <v>0.16354410350322723</v>
      </c>
      <c r="G77" s="45">
        <v>0.15970663726329803</v>
      </c>
      <c r="H77" s="45">
        <v>0.16413439810276031</v>
      </c>
      <c r="I77" s="45">
        <v>0.13071377575397491</v>
      </c>
      <c r="J77" s="45">
        <v>0.1277960240840912</v>
      </c>
      <c r="K77" s="45">
        <v>0.13822904229164124</v>
      </c>
      <c r="L77" s="45">
        <v>0.1500149965286255</v>
      </c>
      <c r="M77" s="45">
        <v>0.15217474102973938</v>
      </c>
      <c r="N77" s="45">
        <v>0.1559600681066513</v>
      </c>
      <c r="O77" s="45">
        <v>0.1595250368118286</v>
      </c>
      <c r="P77" s="45">
        <v>0.16794149577617645</v>
      </c>
      <c r="Q77" s="45">
        <v>0.1708933711051941</v>
      </c>
      <c r="R77" s="45">
        <v>0.17843730747699738</v>
      </c>
      <c r="S77" s="45">
        <v>0.19182933866977692</v>
      </c>
      <c r="T77" s="45">
        <v>0.18743214011192322</v>
      </c>
    </row>
    <row r="78" spans="1:20" ht="12.75" customHeight="1">
      <c r="A78" s="62" t="s">
        <v>103</v>
      </c>
      <c r="B78" s="46" t="s">
        <v>104</v>
      </c>
      <c r="C78" s="47">
        <v>0.4855952262878418</v>
      </c>
      <c r="D78" s="47">
        <v>0.5027728080749512</v>
      </c>
      <c r="E78" s="47">
        <v>0.6080907583236694</v>
      </c>
      <c r="F78" s="47">
        <v>0.5812130570411682</v>
      </c>
      <c r="G78" s="47">
        <v>0.7894005179405212</v>
      </c>
      <c r="H78" s="47">
        <v>0.5628240704536438</v>
      </c>
      <c r="I78" s="47">
        <v>0.605209231376648</v>
      </c>
      <c r="J78" s="47">
        <v>0.8128109574317932</v>
      </c>
      <c r="K78" s="47">
        <v>0.2653566300868988</v>
      </c>
      <c r="L78" s="47">
        <v>0.27570903301239014</v>
      </c>
      <c r="M78" s="47">
        <v>0.3455764353275299</v>
      </c>
      <c r="N78" s="47">
        <v>0.2777675688266754</v>
      </c>
      <c r="O78" s="47">
        <v>0.22266530990600586</v>
      </c>
      <c r="P78" s="47">
        <v>0.3327435851097107</v>
      </c>
      <c r="Q78" s="47">
        <v>0.5695810914039612</v>
      </c>
      <c r="R78" s="47">
        <v>0.47005051374435425</v>
      </c>
      <c r="S78" s="47">
        <v>0.4196699261665344</v>
      </c>
      <c r="T78" s="47">
        <v>0.4471847414970398</v>
      </c>
    </row>
    <row r="79" spans="1:20" ht="12.75" customHeight="1">
      <c r="A79" s="62" t="s">
        <v>104</v>
      </c>
      <c r="B79" s="46" t="s">
        <v>143</v>
      </c>
      <c r="C79" s="47">
        <v>1.2377630472183228</v>
      </c>
      <c r="D79" s="47">
        <v>1.2284326553344727</v>
      </c>
      <c r="E79" s="47">
        <v>1.2143961191177368</v>
      </c>
      <c r="F79" s="47">
        <v>1.1998255252838135</v>
      </c>
      <c r="G79" s="47">
        <v>1.1902185678482056</v>
      </c>
      <c r="H79" s="47">
        <v>1.1885467767715454</v>
      </c>
      <c r="I79" s="47">
        <v>1.1968880891799927</v>
      </c>
      <c r="J79" s="47">
        <v>1.2134582996368408</v>
      </c>
      <c r="K79" s="47">
        <v>1.2333221435546875</v>
      </c>
      <c r="L79" s="47">
        <v>1.6456701755523682</v>
      </c>
      <c r="M79" s="47">
        <v>1.651010513305664</v>
      </c>
      <c r="N79" s="47">
        <v>1.8648282289505005</v>
      </c>
      <c r="O79" s="47">
        <v>1.6126341819763184</v>
      </c>
      <c r="P79" s="47">
        <v>1.79689621925354</v>
      </c>
      <c r="Q79" s="47">
        <v>2.932551383972168</v>
      </c>
      <c r="R79" s="47">
        <v>3.2487947940826416</v>
      </c>
      <c r="S79" s="47">
        <v>3.4131457805633545</v>
      </c>
      <c r="T79" s="47">
        <v>3.3792431354522705</v>
      </c>
    </row>
    <row r="80" spans="1:20" ht="12.75" customHeight="1">
      <c r="A80" s="62" t="s">
        <v>143</v>
      </c>
      <c r="B80" s="46" t="s">
        <v>48</v>
      </c>
      <c r="C80" s="47">
        <v>0.9602736830711365</v>
      </c>
      <c r="D80" s="47">
        <v>1.0574157238006592</v>
      </c>
      <c r="E80" s="47">
        <v>1.1727027893066406</v>
      </c>
      <c r="F80" s="47">
        <v>1.1933631896972656</v>
      </c>
      <c r="G80" s="47">
        <v>1.5524829626083374</v>
      </c>
      <c r="H80" s="47">
        <v>1.3988213539123535</v>
      </c>
      <c r="I80" s="47">
        <v>1.3313932418823242</v>
      </c>
      <c r="J80" s="47">
        <v>1.3632972240447998</v>
      </c>
      <c r="K80" s="47">
        <v>1.4177135229110718</v>
      </c>
      <c r="L80" s="47">
        <v>1.4375717639923096</v>
      </c>
      <c r="M80" s="47">
        <v>1.3928239345550537</v>
      </c>
      <c r="N80" s="47">
        <v>1.4341713190078735</v>
      </c>
      <c r="O80" s="47">
        <v>1.542820692062378</v>
      </c>
      <c r="P80" s="47">
        <v>1.5850651264190674</v>
      </c>
      <c r="Q80" s="47">
        <v>1.6283782720565796</v>
      </c>
      <c r="R80" s="47">
        <v>1.6038399934768677</v>
      </c>
      <c r="S80" s="47">
        <v>1.6918725967407227</v>
      </c>
      <c r="T80" s="47">
        <v>1.8209009170532227</v>
      </c>
    </row>
    <row r="81" spans="1:20" ht="12.75" customHeight="1">
      <c r="A81" s="62" t="s">
        <v>48</v>
      </c>
      <c r="B81" s="46" t="s">
        <v>105</v>
      </c>
      <c r="C81" s="47">
        <v>0.4597846269607544</v>
      </c>
      <c r="D81" s="47">
        <v>0.4312175214290619</v>
      </c>
      <c r="E81" s="47">
        <v>0.34147384762763977</v>
      </c>
      <c r="F81" s="47">
        <v>0.42031675577163696</v>
      </c>
      <c r="G81" s="47">
        <v>0.36209437251091003</v>
      </c>
      <c r="H81" s="47">
        <v>0.47607433795928955</v>
      </c>
      <c r="I81" s="47">
        <v>0.5420426726341248</v>
      </c>
      <c r="J81" s="47">
        <v>0.5130100846290588</v>
      </c>
      <c r="K81" s="47">
        <v>0.4214553236961365</v>
      </c>
      <c r="L81" s="47">
        <v>0.37190231680870056</v>
      </c>
      <c r="M81" s="47">
        <v>0.39296406507492065</v>
      </c>
      <c r="N81" s="47">
        <v>0.43679240345954895</v>
      </c>
      <c r="O81" s="47">
        <v>0.40310147404670715</v>
      </c>
      <c r="P81" s="47">
        <v>0.29588115215301514</v>
      </c>
      <c r="Q81" s="47">
        <v>0.4068062901496887</v>
      </c>
      <c r="R81" s="47">
        <v>0.4243209660053253</v>
      </c>
      <c r="S81" s="47">
        <v>0.34986308217048645</v>
      </c>
      <c r="T81" s="47">
        <v>0.31725212931632996</v>
      </c>
    </row>
    <row r="82" spans="1:20" ht="12.75" customHeight="1">
      <c r="A82" s="62" t="s">
        <v>105</v>
      </c>
      <c r="B82" s="46" t="s">
        <v>4</v>
      </c>
      <c r="C82" s="47">
        <v>5.114826679229736</v>
      </c>
      <c r="D82" s="47">
        <v>3.779280424118042</v>
      </c>
      <c r="E82" s="47">
        <v>3.6083531379699707</v>
      </c>
      <c r="F82" s="47">
        <v>3.6486377716064453</v>
      </c>
      <c r="G82" s="47">
        <v>3.5080020427703857</v>
      </c>
      <c r="H82" s="47">
        <v>3.6259846687316895</v>
      </c>
      <c r="I82" s="47">
        <v>3.769134521484375</v>
      </c>
      <c r="J82" s="47">
        <v>4.0235676765441895</v>
      </c>
      <c r="K82" s="47">
        <v>4.245315074920654</v>
      </c>
      <c r="L82" s="47">
        <v>4.468192100524902</v>
      </c>
      <c r="M82" s="47">
        <v>4.429081916809082</v>
      </c>
      <c r="N82" s="47">
        <v>4.657320499420166</v>
      </c>
      <c r="O82" s="47">
        <v>4.892700672149658</v>
      </c>
      <c r="P82" s="47">
        <v>5.262382507324219</v>
      </c>
      <c r="Q82" s="47">
        <v>5.171288967132568</v>
      </c>
      <c r="R82" s="47">
        <v>5.272220134735107</v>
      </c>
      <c r="S82" s="47">
        <v>5.304415225982666</v>
      </c>
      <c r="T82" s="47">
        <v>5.61418342590332</v>
      </c>
    </row>
    <row r="83" spans="1:20" ht="12.75" customHeight="1">
      <c r="A83" s="62" t="s">
        <v>4</v>
      </c>
      <c r="B83" s="65" t="s">
        <v>5</v>
      </c>
      <c r="C83" s="45">
        <v>3.149111032485962</v>
      </c>
      <c r="D83" s="45">
        <v>2.777061939239502</v>
      </c>
      <c r="E83" s="45">
        <v>2.9171133041381836</v>
      </c>
      <c r="F83" s="45">
        <v>2.7160539627075195</v>
      </c>
      <c r="G83" s="45">
        <v>2.9649925231933594</v>
      </c>
      <c r="H83" s="45">
        <v>2.3517613410949707</v>
      </c>
      <c r="I83" s="45">
        <v>2.4609858989715576</v>
      </c>
      <c r="J83" s="45">
        <v>2.238168716430664</v>
      </c>
      <c r="K83" s="45">
        <v>2.216574192047119</v>
      </c>
      <c r="L83" s="45">
        <v>2.2857565879821777</v>
      </c>
      <c r="M83" s="45">
        <v>2.348642110824585</v>
      </c>
      <c r="N83" s="45">
        <v>2.29024338722229</v>
      </c>
      <c r="O83" s="45">
        <v>2.342341184616089</v>
      </c>
      <c r="P83" s="45">
        <v>2.280444860458374</v>
      </c>
      <c r="Q83" s="45">
        <v>2.2304415702819824</v>
      </c>
      <c r="R83" s="45">
        <v>2.2352871894836426</v>
      </c>
      <c r="S83" s="45">
        <v>2.324054002761841</v>
      </c>
      <c r="T83" s="45">
        <v>2.414668083190918</v>
      </c>
    </row>
    <row r="84" spans="1:20" ht="12.75" customHeight="1">
      <c r="A84" s="62" t="s">
        <v>5</v>
      </c>
      <c r="B84" s="65" t="s">
        <v>173</v>
      </c>
      <c r="C84" s="45">
        <v>6.836665153503418</v>
      </c>
      <c r="D84" s="45">
        <v>6.87693452835083</v>
      </c>
      <c r="E84" s="45">
        <v>7.547682762145996</v>
      </c>
      <c r="F84" s="45">
        <v>7.9844536781311035</v>
      </c>
      <c r="G84" s="45">
        <v>8.066665649414062</v>
      </c>
      <c r="H84" s="45">
        <v>7.81553316116333</v>
      </c>
      <c r="I84" s="45">
        <v>7.995281219482422</v>
      </c>
      <c r="J84" s="45">
        <v>8.105110168457031</v>
      </c>
      <c r="K84" s="45">
        <v>8.682657241821289</v>
      </c>
      <c r="L84" s="45">
        <v>8.70658016204834</v>
      </c>
      <c r="M84" s="45">
        <v>8.708287239074707</v>
      </c>
      <c r="N84" s="45">
        <v>8.588881492614746</v>
      </c>
      <c r="O84" s="45">
        <v>8.69874382019043</v>
      </c>
      <c r="P84" s="45">
        <v>9.482269287109375</v>
      </c>
      <c r="Q84" s="45">
        <v>8.871620178222656</v>
      </c>
      <c r="R84" s="45">
        <v>8.974902153015137</v>
      </c>
      <c r="S84" s="45">
        <v>9.217348098754883</v>
      </c>
      <c r="T84" s="45">
        <v>9.60279369354248</v>
      </c>
    </row>
    <row r="85" spans="1:20" ht="12.75" customHeight="1">
      <c r="A85" s="62" t="s">
        <v>173</v>
      </c>
      <c r="B85" s="65" t="s">
        <v>49</v>
      </c>
      <c r="C85" s="45">
        <v>15.949502944946289</v>
      </c>
      <c r="D85" s="45">
        <v>14.977465629577637</v>
      </c>
      <c r="E85" s="45">
        <v>13.56489372253418</v>
      </c>
      <c r="F85" s="45">
        <v>13.162471771240234</v>
      </c>
      <c r="G85" s="45">
        <v>12.277716636657715</v>
      </c>
      <c r="H85" s="45">
        <v>12.73291015625</v>
      </c>
      <c r="I85" s="45">
        <v>13.451654434204102</v>
      </c>
      <c r="J85" s="45">
        <v>12.812885284423828</v>
      </c>
      <c r="K85" s="45">
        <v>12.10391616821289</v>
      </c>
      <c r="L85" s="45">
        <v>11.784581184387207</v>
      </c>
      <c r="M85" s="45">
        <v>12.434785842895508</v>
      </c>
      <c r="N85" s="45">
        <v>12.612001419067383</v>
      </c>
      <c r="O85" s="45">
        <v>12.26448917388916</v>
      </c>
      <c r="P85" s="45">
        <v>12.408702850341797</v>
      </c>
      <c r="Q85" s="45">
        <v>12.478121757507324</v>
      </c>
      <c r="R85" s="45">
        <v>12.396156311035156</v>
      </c>
      <c r="S85" s="45">
        <v>12.578893661499023</v>
      </c>
      <c r="T85" s="45">
        <v>12.655438423156738</v>
      </c>
    </row>
    <row r="86" spans="1:20" ht="12.75" customHeight="1">
      <c r="A86" s="62" t="s">
        <v>49</v>
      </c>
      <c r="B86" s="65" t="s">
        <v>50</v>
      </c>
      <c r="C86" s="45">
        <v>0.10995207726955414</v>
      </c>
      <c r="D86" s="45">
        <v>0.09749999642372131</v>
      </c>
      <c r="E86" s="45">
        <v>0.08429999649524689</v>
      </c>
      <c r="F86" s="45">
        <v>0.07680000364780426</v>
      </c>
      <c r="G86" s="45">
        <v>0.06040000170469284</v>
      </c>
      <c r="H86" s="45">
        <v>0.057500001043081284</v>
      </c>
      <c r="I86" s="45">
        <v>0.0560000017285347</v>
      </c>
      <c r="J86" s="45">
        <v>0.053700000047683716</v>
      </c>
      <c r="K86" s="45">
        <v>0.052299998700618744</v>
      </c>
      <c r="L86" s="45">
        <v>0.04540000110864639</v>
      </c>
      <c r="M86" s="45">
        <v>0.03240000084042549</v>
      </c>
      <c r="N86" s="45">
        <v>0.029999999329447746</v>
      </c>
      <c r="O86" s="45">
        <v>0.03060000017285347</v>
      </c>
      <c r="P86" s="45">
        <v>0.030544718727469444</v>
      </c>
      <c r="Q86" s="45">
        <v>0.03849999979138374</v>
      </c>
      <c r="R86" s="45">
        <v>0.03849999979138374</v>
      </c>
      <c r="S86" s="45">
        <v>0.03869999945163727</v>
      </c>
      <c r="T86" s="45">
        <v>0.03889999911189079</v>
      </c>
    </row>
    <row r="87" spans="1:20" ht="12.75" customHeight="1">
      <c r="A87" s="62" t="s">
        <v>50</v>
      </c>
      <c r="B87" s="65" t="s">
        <v>234</v>
      </c>
      <c r="C87" s="45">
        <v>10.314841270446777</v>
      </c>
      <c r="D87" s="45">
        <v>12.315361022949219</v>
      </c>
      <c r="E87" s="45">
        <v>11.17622184753418</v>
      </c>
      <c r="F87" s="45">
        <v>11.546978950500488</v>
      </c>
      <c r="G87" s="45">
        <v>12.183021545410156</v>
      </c>
      <c r="H87" s="45">
        <v>11.57161808013916</v>
      </c>
      <c r="I87" s="45">
        <v>14.058330535888672</v>
      </c>
      <c r="J87" s="45">
        <v>12.230290412902832</v>
      </c>
      <c r="K87" s="45">
        <v>11.394318580627441</v>
      </c>
      <c r="L87" s="45">
        <v>10.854269027709961</v>
      </c>
      <c r="M87" s="45">
        <v>9.975067138671875</v>
      </c>
      <c r="N87" s="45">
        <v>10.26486587524414</v>
      </c>
      <c r="O87" s="45">
        <v>10.146271705627441</v>
      </c>
      <c r="P87" s="45">
        <v>11.0724515914917</v>
      </c>
      <c r="Q87" s="45">
        <v>10.030295372009277</v>
      </c>
      <c r="R87" s="45">
        <v>9.33765983581543</v>
      </c>
      <c r="S87" s="45">
        <v>10.734078407287598</v>
      </c>
      <c r="T87" s="45">
        <v>9.833538055419922</v>
      </c>
    </row>
    <row r="88" spans="1:20" ht="12.75" customHeight="1">
      <c r="A88" s="62" t="s">
        <v>226</v>
      </c>
      <c r="B88" s="46" t="s">
        <v>106</v>
      </c>
      <c r="C88" s="47">
        <v>0.7139300107955933</v>
      </c>
      <c r="D88" s="47">
        <v>0.6903347969055176</v>
      </c>
      <c r="E88" s="47">
        <v>0.6992900967597961</v>
      </c>
      <c r="F88" s="47">
        <v>0.7138614058494568</v>
      </c>
      <c r="G88" s="47">
        <v>0.7026739120483398</v>
      </c>
      <c r="H88" s="47">
        <v>0.6877226233482361</v>
      </c>
      <c r="I88" s="47">
        <v>0.6794240474700928</v>
      </c>
      <c r="J88" s="47">
        <v>0.6635319590568542</v>
      </c>
      <c r="K88" s="47">
        <v>0.5987701416015625</v>
      </c>
      <c r="L88" s="47">
        <v>0.6261104941368103</v>
      </c>
      <c r="M88" s="47">
        <v>0.552386999130249</v>
      </c>
      <c r="N88" s="47">
        <v>0.5152224898338318</v>
      </c>
      <c r="O88" s="47">
        <v>0.5243302583694458</v>
      </c>
      <c r="P88" s="47">
        <v>0.5237616896629333</v>
      </c>
      <c r="Q88" s="47">
        <v>0.5791281461715698</v>
      </c>
      <c r="R88" s="47">
        <v>0.5876214504241943</v>
      </c>
      <c r="S88" s="47">
        <v>0.5954843163490295</v>
      </c>
      <c r="T88" s="47">
        <v>0.5849277973175049</v>
      </c>
    </row>
    <row r="89" spans="1:20" ht="12.75" customHeight="1">
      <c r="A89" s="62" t="s">
        <v>106</v>
      </c>
      <c r="B89" s="46" t="s">
        <v>51</v>
      </c>
      <c r="C89" s="47">
        <v>0.8573213815689087</v>
      </c>
      <c r="D89" s="47">
        <v>0.8599830865859985</v>
      </c>
      <c r="E89" s="47">
        <v>0.8605726361274719</v>
      </c>
      <c r="F89" s="47">
        <v>0.9035661816596985</v>
      </c>
      <c r="G89" s="47">
        <v>1.0191305875778198</v>
      </c>
      <c r="H89" s="47">
        <v>1.1790393590927124</v>
      </c>
      <c r="I89" s="47">
        <v>1.0635353326797485</v>
      </c>
      <c r="J89" s="47">
        <v>1.182102084159851</v>
      </c>
      <c r="K89" s="47">
        <v>1.1262578964233398</v>
      </c>
      <c r="L89" s="47">
        <v>1.1875265836715698</v>
      </c>
      <c r="M89" s="47">
        <v>1.5132149457931519</v>
      </c>
      <c r="N89" s="47">
        <v>1.6777288913726807</v>
      </c>
      <c r="O89" s="47">
        <v>1.5182111263275146</v>
      </c>
      <c r="P89" s="47">
        <v>1.6829549074172974</v>
      </c>
      <c r="Q89" s="47">
        <v>1.5677458047866821</v>
      </c>
      <c r="R89" s="47">
        <v>1.689990520477295</v>
      </c>
      <c r="S89" s="47">
        <v>1.7394665479660034</v>
      </c>
      <c r="T89" s="47">
        <v>1.804892659187317</v>
      </c>
    </row>
    <row r="90" spans="1:20" ht="12.75" customHeight="1">
      <c r="A90" s="62" t="s">
        <v>51</v>
      </c>
      <c r="B90" s="46" t="s">
        <v>6</v>
      </c>
      <c r="C90" s="47">
        <v>1.2979973554611206</v>
      </c>
      <c r="D90" s="47">
        <v>1.3471155166625977</v>
      </c>
      <c r="E90" s="47">
        <v>1.4599558115005493</v>
      </c>
      <c r="F90" s="47">
        <v>1.5255416631698608</v>
      </c>
      <c r="G90" s="47">
        <v>1.5893152952194214</v>
      </c>
      <c r="H90" s="47">
        <v>1.9824795722961426</v>
      </c>
      <c r="I90" s="47">
        <v>2.1222546100616455</v>
      </c>
      <c r="J90" s="47">
        <v>2.168850898742676</v>
      </c>
      <c r="K90" s="47">
        <v>2.1851093769073486</v>
      </c>
      <c r="L90" s="47">
        <v>2.1715121269226074</v>
      </c>
      <c r="M90" s="47">
        <v>2.2783000469207764</v>
      </c>
      <c r="N90" s="47">
        <v>2.255758285522461</v>
      </c>
      <c r="O90" s="47">
        <v>2.3597493171691895</v>
      </c>
      <c r="P90" s="47">
        <v>2.3273801803588867</v>
      </c>
      <c r="Q90" s="47">
        <v>2.1260805130004883</v>
      </c>
      <c r="R90" s="47">
        <v>2.0866544246673584</v>
      </c>
      <c r="S90" s="47">
        <v>2.104560136795044</v>
      </c>
      <c r="T90" s="47">
        <v>2.1153111457824707</v>
      </c>
    </row>
    <row r="91" spans="1:20" ht="12.75" customHeight="1">
      <c r="A91" s="62" t="s">
        <v>6</v>
      </c>
      <c r="B91" s="46" t="s">
        <v>107</v>
      </c>
      <c r="C91" s="47">
        <v>1.6378871202468872</v>
      </c>
      <c r="D91" s="47">
        <v>1.5682209730148315</v>
      </c>
      <c r="E91" s="47">
        <v>2.0754098892211914</v>
      </c>
      <c r="F91" s="47">
        <v>2.2038965225219727</v>
      </c>
      <c r="G91" s="47">
        <v>1.2181037664413452</v>
      </c>
      <c r="H91" s="47">
        <v>1.999866008758545</v>
      </c>
      <c r="I91" s="47">
        <v>2.058479070663452</v>
      </c>
      <c r="J91" s="47">
        <v>1.549494981765747</v>
      </c>
      <c r="K91" s="47">
        <v>1.8564589023590088</v>
      </c>
      <c r="L91" s="47">
        <v>1.7514761686325073</v>
      </c>
      <c r="M91" s="47">
        <v>1.7011750936508179</v>
      </c>
      <c r="N91" s="47">
        <v>1.880297064781189</v>
      </c>
      <c r="O91" s="47">
        <v>1.955805778503418</v>
      </c>
      <c r="P91" s="47">
        <v>2.0313940048217773</v>
      </c>
      <c r="Q91" s="47">
        <v>2.0305960178375244</v>
      </c>
      <c r="R91" s="47">
        <v>2.0167644023895264</v>
      </c>
      <c r="S91" s="47">
        <v>2.2182774543762207</v>
      </c>
      <c r="T91" s="47">
        <v>2.2477447986602783</v>
      </c>
    </row>
    <row r="92" spans="1:20" ht="12.75" customHeight="1">
      <c r="A92" s="62" t="s">
        <v>107</v>
      </c>
      <c r="B92" s="46" t="s">
        <v>144</v>
      </c>
      <c r="C92" s="47">
        <v>1.3142545223236084</v>
      </c>
      <c r="D92" s="47">
        <v>1.332403302192688</v>
      </c>
      <c r="E92" s="47">
        <v>1.3475475311279297</v>
      </c>
      <c r="F92" s="47">
        <v>1.5150136947631836</v>
      </c>
      <c r="G92" s="47">
        <v>1.3614397048950195</v>
      </c>
      <c r="H92" s="47">
        <v>1.49900484085083</v>
      </c>
      <c r="I92" s="47">
        <v>1.5678822994232178</v>
      </c>
      <c r="J92" s="47">
        <v>1.6319167613983154</v>
      </c>
      <c r="K92" s="47">
        <v>1.8093676567077637</v>
      </c>
      <c r="L92" s="47">
        <v>1.8181148767471313</v>
      </c>
      <c r="M92" s="47">
        <v>2.0139997005462646</v>
      </c>
      <c r="N92" s="47">
        <v>1.7593528032302856</v>
      </c>
      <c r="O92" s="47">
        <v>1.7379753589630127</v>
      </c>
      <c r="P92" s="47">
        <v>1.7761445045471191</v>
      </c>
      <c r="Q92" s="47">
        <v>1.90249764919281</v>
      </c>
      <c r="R92" s="47">
        <v>2.117234706878662</v>
      </c>
      <c r="S92" s="47">
        <v>2.269659996032715</v>
      </c>
      <c r="T92" s="47">
        <v>2.3064920902252197</v>
      </c>
    </row>
    <row r="93" spans="1:20" ht="12.75" customHeight="1">
      <c r="A93" s="62" t="s">
        <v>144</v>
      </c>
      <c r="B93" s="65" t="s">
        <v>108</v>
      </c>
      <c r="C93" s="45">
        <v>0.49120935797691345</v>
      </c>
      <c r="D93" s="45">
        <v>0.597327470779419</v>
      </c>
      <c r="E93" s="45">
        <v>0.6242021322250366</v>
      </c>
      <c r="F93" s="45">
        <v>0.697513222694397</v>
      </c>
      <c r="G93" s="45">
        <v>0.782945454120636</v>
      </c>
      <c r="H93" s="45">
        <v>0.921733021736145</v>
      </c>
      <c r="I93" s="45">
        <v>0.8457539677619934</v>
      </c>
      <c r="J93" s="45">
        <v>0.9869003295898438</v>
      </c>
      <c r="K93" s="45">
        <v>0.9886297583580017</v>
      </c>
      <c r="L93" s="45">
        <v>0.9636196494102478</v>
      </c>
      <c r="M93" s="45">
        <v>0.9659703373908997</v>
      </c>
      <c r="N93" s="45">
        <v>0.9958910346031189</v>
      </c>
      <c r="O93" s="45">
        <v>1.0073646306991577</v>
      </c>
      <c r="P93" s="45">
        <v>1.0605354309082031</v>
      </c>
      <c r="Q93" s="45">
        <v>1.0234887599945068</v>
      </c>
      <c r="R93" s="45">
        <v>1.0386922359466553</v>
      </c>
      <c r="S93" s="45">
        <v>1.0623669624328613</v>
      </c>
      <c r="T93" s="45">
        <v>1.097144603729248</v>
      </c>
    </row>
    <row r="94" spans="1:20" ht="12.75" customHeight="1">
      <c r="A94" s="62" t="s">
        <v>108</v>
      </c>
      <c r="B94" s="65" t="s">
        <v>227</v>
      </c>
      <c r="C94" s="45">
        <v>0.31904739141464233</v>
      </c>
      <c r="D94" s="45">
        <v>0.5142068862915039</v>
      </c>
      <c r="E94" s="45">
        <v>0.5305860638618469</v>
      </c>
      <c r="F94" s="45">
        <v>0.2441435158252716</v>
      </c>
      <c r="G94" s="45">
        <v>0.08470000326633453</v>
      </c>
      <c r="H94" s="45">
        <v>0.2920438051223755</v>
      </c>
      <c r="I94" s="45">
        <v>0.2504795491695404</v>
      </c>
      <c r="J94" s="45">
        <v>0.6074225902557373</v>
      </c>
      <c r="K94" s="45">
        <v>0.3395237922668457</v>
      </c>
      <c r="L94" s="45">
        <v>0.9215548634529114</v>
      </c>
      <c r="M94" s="45">
        <v>0.8603053092956543</v>
      </c>
      <c r="N94" s="45">
        <v>5.683122158050537</v>
      </c>
      <c r="O94" s="45">
        <v>8.88647747039795</v>
      </c>
      <c r="P94" s="45">
        <v>10.441717147827148</v>
      </c>
      <c r="Q94" s="45">
        <v>7.8974995613098145</v>
      </c>
      <c r="R94" s="45">
        <v>7.739727020263672</v>
      </c>
      <c r="S94" s="45">
        <v>7.598410129547119</v>
      </c>
      <c r="T94" s="45">
        <v>7.467962265014648</v>
      </c>
    </row>
    <row r="95" spans="1:20" ht="12.75" customHeight="1">
      <c r="A95" s="62" t="s">
        <v>227</v>
      </c>
      <c r="B95" s="65" t="s">
        <v>109</v>
      </c>
      <c r="C95" s="45" t="s">
        <v>204</v>
      </c>
      <c r="D95" s="45" t="s">
        <v>204</v>
      </c>
      <c r="E95" s="45" t="s">
        <v>204</v>
      </c>
      <c r="F95" s="45" t="s">
        <v>204</v>
      </c>
      <c r="G95" s="45">
        <v>0.057500001043081284</v>
      </c>
      <c r="H95" s="45">
        <v>0.09263568371534348</v>
      </c>
      <c r="I95" s="45">
        <v>0.10689359158277512</v>
      </c>
      <c r="J95" s="45">
        <v>0.15871183574199677</v>
      </c>
      <c r="K95" s="45">
        <v>0.1725599765777588</v>
      </c>
      <c r="L95" s="45">
        <v>0.17563241720199585</v>
      </c>
      <c r="M95" s="45">
        <v>0.16651514172554016</v>
      </c>
      <c r="N95" s="45">
        <v>0.16675814986228943</v>
      </c>
      <c r="O95" s="45">
        <v>0.1619909703731537</v>
      </c>
      <c r="P95" s="45">
        <v>0.17463332414627075</v>
      </c>
      <c r="Q95" s="45">
        <v>0.17624369263648987</v>
      </c>
      <c r="R95" s="45">
        <v>0.16386765241622925</v>
      </c>
      <c r="S95" s="45">
        <v>0.12114139646291733</v>
      </c>
      <c r="T95" s="45">
        <v>0.12110009044408798</v>
      </c>
    </row>
    <row r="96" spans="1:20" ht="12.75" customHeight="1">
      <c r="A96" s="62" t="s">
        <v>109</v>
      </c>
      <c r="B96" s="65" t="s">
        <v>52</v>
      </c>
      <c r="C96" s="45">
        <v>23.78554344177246</v>
      </c>
      <c r="D96" s="45">
        <v>22.34016990661621</v>
      </c>
      <c r="E96" s="45">
        <v>15.990426063537598</v>
      </c>
      <c r="F96" s="45">
        <v>13.043231010437012</v>
      </c>
      <c r="G96" s="45">
        <v>13.905092239379883</v>
      </c>
      <c r="H96" s="45">
        <v>12.620569229125977</v>
      </c>
      <c r="I96" s="45">
        <v>13.483941078186035</v>
      </c>
      <c r="J96" s="45">
        <v>13.273594856262207</v>
      </c>
      <c r="K96" s="45">
        <v>12.198795318603516</v>
      </c>
      <c r="L96" s="45">
        <v>11.423200607299805</v>
      </c>
      <c r="M96" s="45">
        <v>11.351699829101562</v>
      </c>
      <c r="N96" s="45">
        <v>11.636594772338867</v>
      </c>
      <c r="O96" s="45">
        <v>11.371994018554688</v>
      </c>
      <c r="P96" s="45">
        <v>12.690787315368652</v>
      </c>
      <c r="Q96" s="45">
        <v>12.925357818603516</v>
      </c>
      <c r="R96" s="45">
        <v>12.509151458740234</v>
      </c>
      <c r="S96" s="45">
        <v>12.15266227722168</v>
      </c>
      <c r="T96" s="45">
        <v>14.218415260314941</v>
      </c>
    </row>
    <row r="97" spans="1:20" ht="12.75" customHeight="1">
      <c r="A97" s="62" t="s">
        <v>52</v>
      </c>
      <c r="B97" s="65" t="s">
        <v>7</v>
      </c>
      <c r="C97" s="45">
        <v>0.0625</v>
      </c>
      <c r="D97" s="45">
        <v>0.05979999899864197</v>
      </c>
      <c r="E97" s="45">
        <v>0.05739999935030937</v>
      </c>
      <c r="F97" s="45">
        <v>0.0966000035405159</v>
      </c>
      <c r="G97" s="45">
        <v>0.05437259003520012</v>
      </c>
      <c r="H97" s="45">
        <v>0.03778326138854027</v>
      </c>
      <c r="I97" s="45">
        <v>0.06350000202655792</v>
      </c>
      <c r="J97" s="45">
        <v>0.07079999893903732</v>
      </c>
      <c r="K97" s="45">
        <v>0.08100000023841858</v>
      </c>
      <c r="L97" s="45">
        <v>0.07959999889135361</v>
      </c>
      <c r="M97" s="45">
        <v>0.08900000154972076</v>
      </c>
      <c r="N97" s="45">
        <v>0.0640999972820282</v>
      </c>
      <c r="O97" s="45">
        <v>0.0649000033736229</v>
      </c>
      <c r="P97" s="45">
        <v>0.0697999969124794</v>
      </c>
      <c r="Q97" s="45">
        <v>0.0771000012755394</v>
      </c>
      <c r="R97" s="45">
        <v>0.07349999994039536</v>
      </c>
      <c r="S97" s="45">
        <v>0.07840000092983246</v>
      </c>
      <c r="T97" s="45">
        <v>0.0828000009059906</v>
      </c>
    </row>
    <row r="98" spans="1:20" ht="12.75" customHeight="1">
      <c r="A98" s="62" t="s">
        <v>7</v>
      </c>
      <c r="B98" s="46" t="s">
        <v>174</v>
      </c>
      <c r="C98" s="47">
        <v>13.15178394317627</v>
      </c>
      <c r="D98" s="47">
        <v>12.699090957641602</v>
      </c>
      <c r="E98" s="47">
        <v>14.409536361694336</v>
      </c>
      <c r="F98" s="47">
        <v>13.382865905761719</v>
      </c>
      <c r="G98" s="47">
        <v>11.912111282348633</v>
      </c>
      <c r="H98" s="47">
        <v>14.678983688354492</v>
      </c>
      <c r="I98" s="47">
        <v>15.141677856445312</v>
      </c>
      <c r="J98" s="47">
        <v>15.092255592346191</v>
      </c>
      <c r="K98" s="47">
        <v>15.056689262390137</v>
      </c>
      <c r="L98" s="47">
        <v>14.961647987365723</v>
      </c>
      <c r="M98" s="47">
        <v>14.395435333251953</v>
      </c>
      <c r="N98" s="47">
        <v>14.271504402160645</v>
      </c>
      <c r="O98" s="47">
        <v>14.220232009887695</v>
      </c>
      <c r="P98" s="47">
        <v>14.202154159545898</v>
      </c>
      <c r="Q98" s="47">
        <v>14.034431457519531</v>
      </c>
      <c r="R98" s="47">
        <v>14.033210754394531</v>
      </c>
      <c r="S98" s="47">
        <v>14.055487632751465</v>
      </c>
      <c r="T98" s="47">
        <v>14.122748374938965</v>
      </c>
    </row>
    <row r="99" spans="1:20" ht="12.75" customHeight="1">
      <c r="A99" s="62" t="s">
        <v>174</v>
      </c>
      <c r="B99" s="46" t="s">
        <v>175</v>
      </c>
      <c r="C99" s="47">
        <v>18.472291946411133</v>
      </c>
      <c r="D99" s="47">
        <v>17.85714340209961</v>
      </c>
      <c r="E99" s="47">
        <v>17.153453826904297</v>
      </c>
      <c r="F99" s="47">
        <v>16.429840087890625</v>
      </c>
      <c r="G99" s="47">
        <v>15.731292724609375</v>
      </c>
      <c r="H99" s="47">
        <v>16.29991912841797</v>
      </c>
      <c r="I99" s="47">
        <v>17.214397430419922</v>
      </c>
      <c r="J99" s="47">
        <v>18.051898956298828</v>
      </c>
      <c r="K99" s="47">
        <v>13.430127143859863</v>
      </c>
      <c r="L99" s="47">
        <v>13.041945457458496</v>
      </c>
      <c r="M99" s="47">
        <v>12.758620262145996</v>
      </c>
      <c r="N99" s="47">
        <v>14.960897445678711</v>
      </c>
      <c r="O99" s="47">
        <v>14.854827880859375</v>
      </c>
      <c r="P99" s="47">
        <v>16.17250633239746</v>
      </c>
      <c r="Q99" s="47">
        <v>17.165937423706055</v>
      </c>
      <c r="R99" s="47">
        <v>17.137096405029297</v>
      </c>
      <c r="S99" s="47">
        <v>19.765493392944336</v>
      </c>
      <c r="T99" s="47">
        <v>19.679786682128906</v>
      </c>
    </row>
    <row r="100" spans="1:20" ht="12.75" customHeight="1">
      <c r="A100" s="62" t="s">
        <v>175</v>
      </c>
      <c r="B100" s="46" t="s">
        <v>110</v>
      </c>
      <c r="C100" s="47">
        <v>1.130521297454834</v>
      </c>
      <c r="D100" s="47">
        <v>0.9247132539749146</v>
      </c>
      <c r="E100" s="47">
        <v>0.992399275302887</v>
      </c>
      <c r="F100" s="47">
        <v>1.0338236093521118</v>
      </c>
      <c r="G100" s="47">
        <v>1.0925389528274536</v>
      </c>
      <c r="H100" s="47">
        <v>1.1550441980361938</v>
      </c>
      <c r="I100" s="47">
        <v>1.1856434345245361</v>
      </c>
      <c r="J100" s="47">
        <v>0.9691555500030518</v>
      </c>
      <c r="K100" s="47">
        <v>0.9244250655174255</v>
      </c>
      <c r="L100" s="47">
        <v>1.0455045700073242</v>
      </c>
      <c r="M100" s="47">
        <v>1.0752406120300293</v>
      </c>
      <c r="N100" s="47">
        <v>1.3897680044174194</v>
      </c>
      <c r="O100" s="47">
        <v>1.0557947158813477</v>
      </c>
      <c r="P100" s="47">
        <v>2.0261900424957275</v>
      </c>
      <c r="Q100" s="47">
        <v>2.2955820560455322</v>
      </c>
      <c r="R100" s="47">
        <v>1.9745279550552368</v>
      </c>
      <c r="S100" s="47">
        <v>1.8792074918746948</v>
      </c>
      <c r="T100" s="47">
        <v>1.7395991086959839</v>
      </c>
    </row>
    <row r="101" spans="1:20" ht="12.75" customHeight="1">
      <c r="A101" s="62" t="s">
        <v>110</v>
      </c>
      <c r="B101" s="46" t="s">
        <v>8</v>
      </c>
      <c r="C101" s="47">
        <v>11.353309631347656</v>
      </c>
      <c r="D101" s="47">
        <v>10.986395835876465</v>
      </c>
      <c r="E101" s="47">
        <v>10.76181411743164</v>
      </c>
      <c r="F101" s="47">
        <v>11.074165344238281</v>
      </c>
      <c r="G101" s="47">
        <v>12.070988655090332</v>
      </c>
      <c r="H101" s="47">
        <v>11.329742431640625</v>
      </c>
      <c r="I101" s="47">
        <v>12.458545684814453</v>
      </c>
      <c r="J101" s="47">
        <v>12.137932777404785</v>
      </c>
      <c r="K101" s="47">
        <v>11.484167098999023</v>
      </c>
      <c r="L101" s="47">
        <v>11.36347770690918</v>
      </c>
      <c r="M101" s="47">
        <v>10.95768928527832</v>
      </c>
      <c r="N101" s="47">
        <v>11.946450233459473</v>
      </c>
      <c r="O101" s="47">
        <v>12.387371063232422</v>
      </c>
      <c r="P101" s="47">
        <v>13.813899040222168</v>
      </c>
      <c r="Q101" s="47">
        <v>13.03168773651123</v>
      </c>
      <c r="R101" s="47">
        <v>10.744363784790039</v>
      </c>
      <c r="S101" s="47">
        <v>12.86446762084961</v>
      </c>
      <c r="T101" s="47">
        <v>12.511918067932129</v>
      </c>
    </row>
    <row r="102" spans="1:20" ht="12.75" customHeight="1">
      <c r="A102" s="62" t="s">
        <v>8</v>
      </c>
      <c r="B102" s="46" t="s">
        <v>9</v>
      </c>
      <c r="C102" s="47">
        <v>7.001950740814209</v>
      </c>
      <c r="D102" s="47">
        <v>7.4082255363464355</v>
      </c>
      <c r="E102" s="47">
        <v>7.230905532836914</v>
      </c>
      <c r="F102" s="47">
        <v>6.849642753601074</v>
      </c>
      <c r="G102" s="47">
        <v>6.747036457061768</v>
      </c>
      <c r="H102" s="47">
        <v>6.828502655029297</v>
      </c>
      <c r="I102" s="47">
        <v>7.026021480560303</v>
      </c>
      <c r="J102" s="47">
        <v>6.903736114501953</v>
      </c>
      <c r="K102" s="47">
        <v>7.224521636962891</v>
      </c>
      <c r="L102" s="47">
        <v>7.013182640075684</v>
      </c>
      <c r="M102" s="47">
        <v>6.925072193145752</v>
      </c>
      <c r="N102" s="47">
        <v>6.9824957847595215</v>
      </c>
      <c r="O102" s="47">
        <v>6.811869144439697</v>
      </c>
      <c r="P102" s="47">
        <v>6.859661102294922</v>
      </c>
      <c r="Q102" s="47">
        <v>6.886777877807617</v>
      </c>
      <c r="R102" s="47">
        <v>6.8925676345825195</v>
      </c>
      <c r="S102" s="47">
        <v>6.695880889892578</v>
      </c>
      <c r="T102" s="47">
        <v>6.497828960418701</v>
      </c>
    </row>
    <row r="103" spans="1:20" ht="12.75" customHeight="1">
      <c r="A103" s="62" t="s">
        <v>9</v>
      </c>
      <c r="B103" s="65" t="s">
        <v>176</v>
      </c>
      <c r="C103" s="45">
        <v>6.994869709014893</v>
      </c>
      <c r="D103" s="45">
        <v>6.926464080810547</v>
      </c>
      <c r="E103" s="45">
        <v>6.997010231018066</v>
      </c>
      <c r="F103" s="45">
        <v>6.737735748291016</v>
      </c>
      <c r="G103" s="45">
        <v>6.665971755981445</v>
      </c>
      <c r="H103" s="45">
        <v>6.552909851074219</v>
      </c>
      <c r="I103" s="45">
        <v>6.319401741027832</v>
      </c>
      <c r="J103" s="45">
        <v>6.059829235076904</v>
      </c>
      <c r="K103" s="45">
        <v>6.313262939453125</v>
      </c>
      <c r="L103" s="45">
        <v>5.907443523406982</v>
      </c>
      <c r="M103" s="45">
        <v>5.104017734527588</v>
      </c>
      <c r="N103" s="45">
        <v>4.858826637268066</v>
      </c>
      <c r="O103" s="45">
        <v>4.739811420440674</v>
      </c>
      <c r="P103" s="45">
        <v>4.543513298034668</v>
      </c>
      <c r="Q103" s="45">
        <v>4.366610527038574</v>
      </c>
      <c r="R103" s="45">
        <v>4.21312141418457</v>
      </c>
      <c r="S103" s="45">
        <v>4.201801776885986</v>
      </c>
      <c r="T103" s="45">
        <v>4.173194408416748</v>
      </c>
    </row>
    <row r="104" spans="1:20" ht="12.75" customHeight="1">
      <c r="A104" s="62" t="s">
        <v>176</v>
      </c>
      <c r="B104" s="65" t="s">
        <v>177</v>
      </c>
      <c r="C104" s="45">
        <v>3.2295045852661133</v>
      </c>
      <c r="D104" s="45">
        <v>3.197674512863159</v>
      </c>
      <c r="E104" s="45">
        <v>3.167727470397949</v>
      </c>
      <c r="F104" s="45">
        <v>3.124924659729004</v>
      </c>
      <c r="G104" s="45">
        <v>2.6825098991394043</v>
      </c>
      <c r="H104" s="45">
        <v>2.7016255855560303</v>
      </c>
      <c r="I104" s="45">
        <v>2.5335686206817627</v>
      </c>
      <c r="J104" s="45">
        <v>2.5726230144500732</v>
      </c>
      <c r="K104" s="45">
        <v>2.5094873905181885</v>
      </c>
      <c r="L104" s="45">
        <v>2.483208179473877</v>
      </c>
      <c r="M104" s="45">
        <v>2.7504894733428955</v>
      </c>
      <c r="N104" s="45">
        <v>3.0716140270233154</v>
      </c>
      <c r="O104" s="45">
        <v>3.066880941390991</v>
      </c>
      <c r="P104" s="45">
        <v>3.3131558895111084</v>
      </c>
      <c r="Q104" s="45">
        <v>3.1317811012268066</v>
      </c>
      <c r="R104" s="45">
        <v>3.344913959503174</v>
      </c>
      <c r="S104" s="45">
        <v>3.1713290214538574</v>
      </c>
      <c r="T104" s="45">
        <v>3.0762546062469482</v>
      </c>
    </row>
    <row r="105" spans="1:20" ht="12.75" customHeight="1">
      <c r="A105" s="62" t="s">
        <v>177</v>
      </c>
      <c r="B105" s="65" t="s">
        <v>53</v>
      </c>
      <c r="C105" s="45">
        <v>6.570595741271973</v>
      </c>
      <c r="D105" s="45">
        <v>3.0892131328582764</v>
      </c>
      <c r="E105" s="45">
        <v>2.8904218673706055</v>
      </c>
      <c r="F105" s="45">
        <v>3.8447670936584473</v>
      </c>
      <c r="G105" s="45">
        <v>3.3302621841430664</v>
      </c>
      <c r="H105" s="45">
        <v>3.553884983062744</v>
      </c>
      <c r="I105" s="45">
        <v>3.3600306510925293</v>
      </c>
      <c r="J105" s="45">
        <v>3.340730905532837</v>
      </c>
      <c r="K105" s="45">
        <v>1.4911445379257202</v>
      </c>
      <c r="L105" s="45">
        <v>1.2965097427368164</v>
      </c>
      <c r="M105" s="45">
        <v>0.9842631220817566</v>
      </c>
      <c r="N105" s="45">
        <v>1.0868160724639893</v>
      </c>
      <c r="O105" s="45">
        <v>1.157511591911316</v>
      </c>
      <c r="P105" s="45">
        <v>1.150461196899414</v>
      </c>
      <c r="Q105" s="45">
        <v>1.1849249601364136</v>
      </c>
      <c r="R105" s="45">
        <v>1.3606197834014893</v>
      </c>
      <c r="S105" s="45">
        <v>1.4846522808074951</v>
      </c>
      <c r="T105" s="45">
        <v>1.431201696395874</v>
      </c>
    </row>
    <row r="106" spans="1:20" ht="12.75" customHeight="1">
      <c r="A106" s="62" t="s">
        <v>53</v>
      </c>
      <c r="B106" s="65" t="s">
        <v>111</v>
      </c>
      <c r="C106" s="45">
        <v>0.2132817655801773</v>
      </c>
      <c r="D106" s="45">
        <v>0.2126254439353943</v>
      </c>
      <c r="E106" s="45">
        <v>0.20457208156585693</v>
      </c>
      <c r="F106" s="45">
        <v>0.20783507823944092</v>
      </c>
      <c r="G106" s="45">
        <v>0.20008040964603424</v>
      </c>
      <c r="H106" s="45">
        <v>0.19909889996051788</v>
      </c>
      <c r="I106" s="45">
        <v>0.1917397379875183</v>
      </c>
      <c r="J106" s="45">
        <v>0.18472084403038025</v>
      </c>
      <c r="K106" s="45">
        <v>0.19372878968715668</v>
      </c>
      <c r="L106" s="45">
        <v>0.20440837740898132</v>
      </c>
      <c r="M106" s="45">
        <v>0.21124467253684998</v>
      </c>
      <c r="N106" s="45">
        <v>0.20943062007427216</v>
      </c>
      <c r="O106" s="45">
        <v>0.22639426589012146</v>
      </c>
      <c r="P106" s="45">
        <v>0.21931031346321106</v>
      </c>
      <c r="Q106" s="45">
        <v>0.21805818378925323</v>
      </c>
      <c r="R106" s="45">
        <v>0.21164534986019135</v>
      </c>
      <c r="S106" s="45">
        <v>0.21452902257442474</v>
      </c>
      <c r="T106" s="45">
        <v>0.24512383341789246</v>
      </c>
    </row>
    <row r="107" spans="1:20" ht="12.75" customHeight="1">
      <c r="A107" s="62" t="s">
        <v>111</v>
      </c>
      <c r="B107" s="65" t="s">
        <v>10</v>
      </c>
      <c r="C107" s="45" t="s">
        <v>204</v>
      </c>
      <c r="D107" s="45" t="s">
        <v>204</v>
      </c>
      <c r="E107" s="45">
        <v>2.8684816360473633</v>
      </c>
      <c r="F107" s="45">
        <v>1.8942747116088867</v>
      </c>
      <c r="G107" s="45">
        <v>1.179659128189087</v>
      </c>
      <c r="H107" s="45">
        <v>0.4543391168117523</v>
      </c>
      <c r="I107" s="45">
        <v>0.8147302865982056</v>
      </c>
      <c r="J107" s="45">
        <v>0.9011596441268921</v>
      </c>
      <c r="K107" s="45">
        <v>1.0202887058258057</v>
      </c>
      <c r="L107" s="45">
        <v>0.9045063853263855</v>
      </c>
      <c r="M107" s="45">
        <v>0.9560040235519409</v>
      </c>
      <c r="N107" s="45">
        <v>0.8045459389686584</v>
      </c>
      <c r="O107" s="45">
        <v>0.7319350242614746</v>
      </c>
      <c r="P107" s="45">
        <v>0.8250226378440857</v>
      </c>
      <c r="Q107" s="45">
        <v>0.869088351726532</v>
      </c>
      <c r="R107" s="45">
        <v>1.0686423778533936</v>
      </c>
      <c r="S107" s="45">
        <v>1.2478291988372803</v>
      </c>
      <c r="T107" s="45">
        <v>1.3841665983200073</v>
      </c>
    </row>
    <row r="108" spans="1:20" ht="12.75" customHeight="1">
      <c r="A108" s="62" t="s">
        <v>10</v>
      </c>
      <c r="B108" s="46" t="s">
        <v>11</v>
      </c>
      <c r="C108" s="47">
        <v>13.037150382995605</v>
      </c>
      <c r="D108" s="47">
        <v>12.483396530151367</v>
      </c>
      <c r="E108" s="47">
        <v>11.810054779052734</v>
      </c>
      <c r="F108" s="47">
        <v>11.616535186767578</v>
      </c>
      <c r="G108" s="47">
        <v>11.373221397399902</v>
      </c>
      <c r="H108" s="47">
        <v>11.30405044555664</v>
      </c>
      <c r="I108" s="47">
        <v>11.545781135559082</v>
      </c>
      <c r="J108" s="47">
        <v>11.156609535217285</v>
      </c>
      <c r="K108" s="47">
        <v>11.06219482421875</v>
      </c>
      <c r="L108" s="47">
        <v>10.732013702392578</v>
      </c>
      <c r="M108" s="47">
        <v>10.766807556152344</v>
      </c>
      <c r="N108" s="47">
        <v>10.972029685974121</v>
      </c>
      <c r="O108" s="47">
        <v>10.77928352355957</v>
      </c>
      <c r="P108" s="47">
        <v>10.799581527709961</v>
      </c>
      <c r="Q108" s="47">
        <v>10.68100643157959</v>
      </c>
      <c r="R108" s="47">
        <v>10.335168838500977</v>
      </c>
      <c r="S108" s="47">
        <v>10.52303409576416</v>
      </c>
      <c r="T108" s="47">
        <v>10.21527099609375</v>
      </c>
    </row>
    <row r="109" spans="1:20" ht="12.75" customHeight="1">
      <c r="A109" s="62" t="s">
        <v>11</v>
      </c>
      <c r="B109" s="46" t="s">
        <v>145</v>
      </c>
      <c r="C109" s="47">
        <v>0.26263555884361267</v>
      </c>
      <c r="D109" s="47">
        <v>0.2626403272151947</v>
      </c>
      <c r="E109" s="47">
        <v>0.2583765685558319</v>
      </c>
      <c r="F109" s="47">
        <v>0.2858515977859497</v>
      </c>
      <c r="G109" s="47">
        <v>0.30216023325920105</v>
      </c>
      <c r="H109" s="47">
        <v>0.3146914541721344</v>
      </c>
      <c r="I109" s="47">
        <v>0.32519927620887756</v>
      </c>
      <c r="J109" s="47">
        <v>0.35220515727996826</v>
      </c>
      <c r="K109" s="47">
        <v>0.3444353938102722</v>
      </c>
      <c r="L109" s="47">
        <v>0.3440571427345276</v>
      </c>
      <c r="M109" s="47">
        <v>0.3225921392440796</v>
      </c>
      <c r="N109" s="47">
        <v>0.3460139334201813</v>
      </c>
      <c r="O109" s="47">
        <v>0.3621503710746765</v>
      </c>
      <c r="P109" s="47">
        <v>0.3624032735824585</v>
      </c>
      <c r="Q109" s="47">
        <v>0.3137354552745819</v>
      </c>
      <c r="R109" s="47">
        <v>0.34099671244621277</v>
      </c>
      <c r="S109" s="47">
        <v>0.40739795565605164</v>
      </c>
      <c r="T109" s="47">
        <v>0.4288843870162964</v>
      </c>
    </row>
    <row r="110" spans="1:20" ht="12.75" customHeight="1">
      <c r="A110" s="62" t="s">
        <v>145</v>
      </c>
      <c r="B110" s="46" t="s">
        <v>178</v>
      </c>
      <c r="C110" s="47">
        <v>3.37190318107605</v>
      </c>
      <c r="D110" s="47">
        <v>3.7469069957733154</v>
      </c>
      <c r="E110" s="47">
        <v>3.2368152141571045</v>
      </c>
      <c r="F110" s="47">
        <v>11.696725845336914</v>
      </c>
      <c r="G110" s="47">
        <v>13.95478630065918</v>
      </c>
      <c r="H110" s="47">
        <v>12.110666275024414</v>
      </c>
      <c r="I110" s="47">
        <v>6.74735689163208</v>
      </c>
      <c r="J110" s="47">
        <v>4.211918830871582</v>
      </c>
      <c r="K110" s="47">
        <v>10.868807792663574</v>
      </c>
      <c r="L110" s="47">
        <v>11.234001159667969</v>
      </c>
      <c r="M110" s="47">
        <v>11.555094718933105</v>
      </c>
      <c r="N110" s="47">
        <v>11.820735931396484</v>
      </c>
      <c r="O110" s="47">
        <v>11.666047096252441</v>
      </c>
      <c r="P110" s="47">
        <v>11.863503456115723</v>
      </c>
      <c r="Q110" s="47">
        <v>12.069191932678223</v>
      </c>
      <c r="R110" s="47">
        <v>12.307090759277344</v>
      </c>
      <c r="S110" s="47">
        <v>12.683621406555176</v>
      </c>
      <c r="T110" s="47">
        <v>13.128185272216797</v>
      </c>
    </row>
    <row r="111" spans="1:20" ht="12.75" customHeight="1">
      <c r="A111" s="62" t="s">
        <v>178</v>
      </c>
      <c r="B111" s="46" t="s">
        <v>12</v>
      </c>
      <c r="C111" s="47">
        <v>8.1836519241333</v>
      </c>
      <c r="D111" s="47">
        <v>8.086957931518555</v>
      </c>
      <c r="E111" s="47">
        <v>8.169978141784668</v>
      </c>
      <c r="F111" s="47">
        <v>8.047846794128418</v>
      </c>
      <c r="G111" s="47">
        <v>8.165241241455078</v>
      </c>
      <c r="H111" s="47">
        <v>8.128812789916992</v>
      </c>
      <c r="I111" s="47">
        <v>8.28273868560791</v>
      </c>
      <c r="J111" s="47">
        <v>8.664518356323242</v>
      </c>
      <c r="K111" s="47">
        <v>9.078849792480469</v>
      </c>
      <c r="L111" s="47">
        <v>8.97378158569336</v>
      </c>
      <c r="M111" s="47">
        <v>9.45315933227539</v>
      </c>
      <c r="N111" s="47">
        <v>9.626187324523926</v>
      </c>
      <c r="O111" s="47">
        <v>9.570821762084961</v>
      </c>
      <c r="P111" s="47">
        <v>9.935511589050293</v>
      </c>
      <c r="Q111" s="47">
        <v>9.939148902893066</v>
      </c>
      <c r="R111" s="47">
        <v>10.037068367004395</v>
      </c>
      <c r="S111" s="47">
        <v>9.88775634765625</v>
      </c>
      <c r="T111" s="47">
        <v>10.220394134521484</v>
      </c>
    </row>
    <row r="112" spans="1:20" ht="12.75" customHeight="1">
      <c r="A112" s="62" t="s">
        <v>12</v>
      </c>
      <c r="B112" s="46" t="s">
        <v>179</v>
      </c>
      <c r="C112" s="47">
        <v>10.026641845703125</v>
      </c>
      <c r="D112" s="47">
        <v>9.873440742492676</v>
      </c>
      <c r="E112" s="47">
        <v>8.683950424194336</v>
      </c>
      <c r="F112" s="47">
        <v>9.014509201049805</v>
      </c>
      <c r="G112" s="47">
        <v>9.095647811889648</v>
      </c>
      <c r="H112" s="47">
        <v>9.09793758392334</v>
      </c>
      <c r="I112" s="47">
        <v>9.28903865814209</v>
      </c>
      <c r="J112" s="47">
        <v>9.40045166015625</v>
      </c>
      <c r="K112" s="47">
        <v>9.522616386413574</v>
      </c>
      <c r="L112" s="47">
        <v>9.692793846130371</v>
      </c>
      <c r="M112" s="47">
        <v>9.466865539550781</v>
      </c>
      <c r="N112" s="47">
        <v>9.557584762573242</v>
      </c>
      <c r="O112" s="47">
        <v>9.51977252960205</v>
      </c>
      <c r="P112" s="47">
        <v>9.411558151245117</v>
      </c>
      <c r="Q112" s="47">
        <v>7.5207743644714355</v>
      </c>
      <c r="R112" s="47">
        <v>9.35494613647461</v>
      </c>
      <c r="S112" s="47">
        <v>8.258257865905762</v>
      </c>
      <c r="T112" s="47">
        <v>9.09106731414795</v>
      </c>
    </row>
    <row r="113" spans="1:20" ht="12.75" customHeight="1">
      <c r="A113" s="62" t="s">
        <v>179</v>
      </c>
      <c r="B113" s="65" t="s">
        <v>146</v>
      </c>
      <c r="C113" s="45">
        <v>1.2580578327178955</v>
      </c>
      <c r="D113" s="45">
        <v>1.2557077407836914</v>
      </c>
      <c r="E113" s="45">
        <v>1.3179165124893188</v>
      </c>
      <c r="F113" s="45">
        <v>1.4556633234024048</v>
      </c>
      <c r="G113" s="45">
        <v>1.6609958410263062</v>
      </c>
      <c r="H113" s="45">
        <v>1.7171666622161865</v>
      </c>
      <c r="I113" s="45">
        <v>1.7484601736068726</v>
      </c>
      <c r="J113" s="45">
        <v>2.0313119888305664</v>
      </c>
      <c r="K113" s="45">
        <v>1.8907147645950317</v>
      </c>
      <c r="L113" s="45">
        <v>2.027996301651001</v>
      </c>
      <c r="M113" s="45">
        <v>2.025531530380249</v>
      </c>
      <c r="N113" s="45">
        <v>2.1695823669433594</v>
      </c>
      <c r="O113" s="45">
        <v>2.1252729892730713</v>
      </c>
      <c r="P113" s="45">
        <v>2.1589157581329346</v>
      </c>
      <c r="Q113" s="45">
        <v>2.1136269569396973</v>
      </c>
      <c r="R113" s="45">
        <v>2.2926828861236572</v>
      </c>
      <c r="S113" s="45">
        <v>2.3535590171813965</v>
      </c>
      <c r="T113" s="45">
        <v>2.34566593170166</v>
      </c>
    </row>
    <row r="114" spans="1:20" ht="12.75" customHeight="1">
      <c r="A114" s="62" t="s">
        <v>146</v>
      </c>
      <c r="B114" s="65" t="s">
        <v>180</v>
      </c>
      <c r="C114" s="45">
        <v>3.349355459213257</v>
      </c>
      <c r="D114" s="45">
        <v>3.4803526401519775</v>
      </c>
      <c r="E114" s="45">
        <v>3.6157379150390625</v>
      </c>
      <c r="F114" s="45">
        <v>3.652214527130127</v>
      </c>
      <c r="G114" s="45">
        <v>3.732302188873291</v>
      </c>
      <c r="H114" s="45">
        <v>3.7524194717407227</v>
      </c>
      <c r="I114" s="45">
        <v>3.730567455291748</v>
      </c>
      <c r="J114" s="45">
        <v>3.734456777572632</v>
      </c>
      <c r="K114" s="45">
        <v>3.6442017555236816</v>
      </c>
      <c r="L114" s="45">
        <v>3.747492551803589</v>
      </c>
      <c r="M114" s="45">
        <v>4.837288856506348</v>
      </c>
      <c r="N114" s="45">
        <v>4.807216644287109</v>
      </c>
      <c r="O114" s="45">
        <v>4.603806972503662</v>
      </c>
      <c r="P114" s="45">
        <v>4.57961893081665</v>
      </c>
      <c r="Q114" s="45">
        <v>4.567849636077881</v>
      </c>
      <c r="R114" s="45">
        <v>4.669450283050537</v>
      </c>
      <c r="S114" s="45">
        <v>4.667307376861572</v>
      </c>
      <c r="T114" s="45">
        <v>4.688478469848633</v>
      </c>
    </row>
    <row r="115" spans="1:20" ht="12.75" customHeight="1">
      <c r="A115" s="62" t="s">
        <v>180</v>
      </c>
      <c r="B115" s="65" t="s">
        <v>13</v>
      </c>
      <c r="C115" s="45">
        <v>0.5708115696907043</v>
      </c>
      <c r="D115" s="45">
        <v>0.5541203618049622</v>
      </c>
      <c r="E115" s="45">
        <v>0.644751250743866</v>
      </c>
      <c r="F115" s="45">
        <v>0.5922088623046875</v>
      </c>
      <c r="G115" s="45">
        <v>0.6993891000747681</v>
      </c>
      <c r="H115" s="45">
        <v>0.7160236239433289</v>
      </c>
      <c r="I115" s="45">
        <v>0.6497297883033752</v>
      </c>
      <c r="J115" s="45">
        <v>0.7254267930984497</v>
      </c>
      <c r="K115" s="45">
        <v>0.8168132305145264</v>
      </c>
      <c r="L115" s="45">
        <v>0.8141227960586548</v>
      </c>
      <c r="M115" s="45">
        <v>0.8829366564750671</v>
      </c>
      <c r="N115" s="45">
        <v>0.9235935211181641</v>
      </c>
      <c r="O115" s="45">
        <v>0.9473995566368103</v>
      </c>
      <c r="P115" s="45">
        <v>0.8825605511665344</v>
      </c>
      <c r="Q115" s="45">
        <v>0.9104670286178589</v>
      </c>
      <c r="R115" s="45">
        <v>0.9567466974258423</v>
      </c>
      <c r="S115" s="45">
        <v>0.9436947107315063</v>
      </c>
      <c r="T115" s="45">
        <v>0.968265950679779</v>
      </c>
    </row>
    <row r="116" spans="1:20" s="64" customFormat="1" ht="12.75">
      <c r="A116" s="66" t="s">
        <v>217</v>
      </c>
      <c r="B116" s="65" t="s">
        <v>54</v>
      </c>
      <c r="C116" s="45">
        <v>0.17178960144519806</v>
      </c>
      <c r="D116" s="45">
        <v>0.16791994869709015</v>
      </c>
      <c r="E116" s="45">
        <v>0.16100917756557465</v>
      </c>
      <c r="F116" s="45">
        <v>0.15872682631015778</v>
      </c>
      <c r="G116" s="45">
        <v>0.16985507309436798</v>
      </c>
      <c r="H116" s="45">
        <v>0.16714735329151154</v>
      </c>
      <c r="I116" s="45">
        <v>0.16527026891708374</v>
      </c>
      <c r="J116" s="45">
        <v>0.16226595640182495</v>
      </c>
      <c r="K116" s="45">
        <v>0.1542157381772995</v>
      </c>
      <c r="L116" s="45">
        <v>0.15469789505004883</v>
      </c>
      <c r="M116" s="45">
        <v>0.15267987549304962</v>
      </c>
      <c r="N116" s="45">
        <v>0.1519022285938263</v>
      </c>
      <c r="O116" s="45">
        <v>0.15207946300506592</v>
      </c>
      <c r="P116" s="45">
        <v>0.1512971967458725</v>
      </c>
      <c r="Q116" s="45">
        <v>0.14844250679016113</v>
      </c>
      <c r="R116" s="45">
        <v>0.1474931389093399</v>
      </c>
      <c r="S116" s="45">
        <v>0.14449821412563324</v>
      </c>
      <c r="T116" s="45">
        <v>0.144564688205719</v>
      </c>
    </row>
    <row r="117" spans="1:20" ht="12.75" customHeight="1">
      <c r="A117" s="62" t="s">
        <v>13</v>
      </c>
      <c r="B117" s="65" t="s">
        <v>112</v>
      </c>
      <c r="C117" s="45">
        <v>0.24745890498161316</v>
      </c>
      <c r="D117" s="45">
        <v>0.2450370490550995</v>
      </c>
      <c r="E117" s="45">
        <v>0.24132102727890015</v>
      </c>
      <c r="F117" s="45">
        <v>0.251979261636734</v>
      </c>
      <c r="G117" s="45">
        <v>0.24537071585655212</v>
      </c>
      <c r="H117" s="45">
        <v>0.24185477197170258</v>
      </c>
      <c r="I117" s="45">
        <v>0.23960503935813904</v>
      </c>
      <c r="J117" s="45">
        <v>0.2523915767669678</v>
      </c>
      <c r="K117" s="45">
        <v>0.17323502898216248</v>
      </c>
      <c r="L117" s="45">
        <v>0.19303201138973236</v>
      </c>
      <c r="M117" s="45">
        <v>0.1518680900335312</v>
      </c>
      <c r="N117" s="45">
        <v>0.14828673005104065</v>
      </c>
      <c r="O117" s="45">
        <v>0.15271827578544617</v>
      </c>
      <c r="P117" s="45">
        <v>0.17747114598751068</v>
      </c>
      <c r="Q117" s="45">
        <v>0.1787278950214386</v>
      </c>
      <c r="R117" s="45">
        <v>0.17927159368991852</v>
      </c>
      <c r="S117" s="45">
        <v>0.18249325454235077</v>
      </c>
      <c r="T117" s="45">
        <v>0.18558895587921143</v>
      </c>
    </row>
    <row r="118" spans="1:20" ht="12.75" customHeight="1">
      <c r="A118" s="62" t="s">
        <v>54</v>
      </c>
      <c r="B118" s="46" t="s">
        <v>113</v>
      </c>
      <c r="C118" s="47">
        <v>1.5216474533081055</v>
      </c>
      <c r="D118" s="47">
        <v>1.4977513551712036</v>
      </c>
      <c r="E118" s="47">
        <v>1.4006832838058472</v>
      </c>
      <c r="F118" s="47">
        <v>1.4002890586853027</v>
      </c>
      <c r="G118" s="47">
        <v>1.7634657621383667</v>
      </c>
      <c r="H118" s="47">
        <v>1.951629638671875</v>
      </c>
      <c r="I118" s="47">
        <v>2.0138187408447266</v>
      </c>
      <c r="J118" s="47">
        <v>2.1118850708007812</v>
      </c>
      <c r="K118" s="47">
        <v>2.1840085983276367</v>
      </c>
      <c r="L118" s="47">
        <v>2.181495189666748</v>
      </c>
      <c r="M118" s="47">
        <v>2.089231252670288</v>
      </c>
      <c r="N118" s="47">
        <v>2.0048205852508545</v>
      </c>
      <c r="O118" s="47">
        <v>2.038654088973999</v>
      </c>
      <c r="P118" s="47">
        <v>1.9714792966842651</v>
      </c>
      <c r="Q118" s="47">
        <v>1.8946993350982666</v>
      </c>
      <c r="R118" s="47">
        <v>1.9533039331436157</v>
      </c>
      <c r="S118" s="47">
        <v>1.9718085527420044</v>
      </c>
      <c r="T118" s="47">
        <v>1.972254991531372</v>
      </c>
    </row>
    <row r="119" spans="1:20" ht="12.75" customHeight="1">
      <c r="A119" s="62" t="s">
        <v>112</v>
      </c>
      <c r="B119" s="46" t="s">
        <v>55</v>
      </c>
      <c r="C119" s="47">
        <v>0.1398443728685379</v>
      </c>
      <c r="D119" s="47">
        <v>0.13740701973438263</v>
      </c>
      <c r="E119" s="47">
        <v>0.12275978922843933</v>
      </c>
      <c r="F119" s="47">
        <v>0.08789999783039093</v>
      </c>
      <c r="G119" s="47">
        <v>0.03909999877214432</v>
      </c>
      <c r="H119" s="47">
        <v>0.11983627825975418</v>
      </c>
      <c r="I119" s="47">
        <v>0.13633814454078674</v>
      </c>
      <c r="J119" s="47">
        <v>0.1740717887878418</v>
      </c>
      <c r="K119" s="47">
        <v>0.14783677458763123</v>
      </c>
      <c r="L119" s="47">
        <v>0.1567440629005432</v>
      </c>
      <c r="M119" s="47">
        <v>0.15818916261196136</v>
      </c>
      <c r="N119" s="47">
        <v>0.17825530469417572</v>
      </c>
      <c r="O119" s="47">
        <v>0.20392608642578125</v>
      </c>
      <c r="P119" s="47">
        <v>0.19043461978435516</v>
      </c>
      <c r="Q119" s="47">
        <v>0.21475417912006378</v>
      </c>
      <c r="R119" s="47">
        <v>0.22061657905578613</v>
      </c>
      <c r="S119" s="47">
        <v>0.22165417671203613</v>
      </c>
      <c r="T119" s="47">
        <v>0.24670563638210297</v>
      </c>
    </row>
    <row r="120" spans="1:20" ht="12.75" customHeight="1">
      <c r="A120" s="62" t="s">
        <v>113</v>
      </c>
      <c r="B120" s="46" t="s">
        <v>56</v>
      </c>
      <c r="C120" s="47">
        <v>0.529053807258606</v>
      </c>
      <c r="D120" s="47">
        <v>0.5356162190437317</v>
      </c>
      <c r="E120" s="47">
        <v>0.5942572951316833</v>
      </c>
      <c r="F120" s="47">
        <v>0.5358733534812927</v>
      </c>
      <c r="G120" s="47">
        <v>0.6118912100791931</v>
      </c>
      <c r="H120" s="47">
        <v>0.6943454146385193</v>
      </c>
      <c r="I120" s="47">
        <v>0.6923861503601074</v>
      </c>
      <c r="J120" s="47">
        <v>0.711003303527832</v>
      </c>
      <c r="K120" s="47">
        <v>0.7782219648361206</v>
      </c>
      <c r="L120" s="47">
        <v>0.7769489288330078</v>
      </c>
      <c r="M120" s="47">
        <v>0.8075466156005859</v>
      </c>
      <c r="N120" s="47">
        <v>0.8983895182609558</v>
      </c>
      <c r="O120" s="47">
        <v>0.9385844469070435</v>
      </c>
      <c r="P120" s="47">
        <v>1.0222517251968384</v>
      </c>
      <c r="Q120" s="47">
        <v>1.0904512405395508</v>
      </c>
      <c r="R120" s="47">
        <v>1.1055188179016113</v>
      </c>
      <c r="S120" s="47">
        <v>1.0106515884399414</v>
      </c>
      <c r="T120" s="47">
        <v>1.2313690185546875</v>
      </c>
    </row>
    <row r="121" spans="1:20" ht="12.75" customHeight="1">
      <c r="A121" s="62" t="s">
        <v>55</v>
      </c>
      <c r="B121" s="46" t="s">
        <v>57</v>
      </c>
      <c r="C121" s="47">
        <v>6.991983413696289</v>
      </c>
      <c r="D121" s="47">
        <v>6.655050277709961</v>
      </c>
      <c r="E121" s="47">
        <v>6.0517354011535645</v>
      </c>
      <c r="F121" s="47">
        <v>6.125270366668701</v>
      </c>
      <c r="G121" s="47">
        <v>6.0104289054870605</v>
      </c>
      <c r="H121" s="47">
        <v>5.952376842498779</v>
      </c>
      <c r="I121" s="47">
        <v>6.085056781768799</v>
      </c>
      <c r="J121" s="47">
        <v>5.931013584136963</v>
      </c>
      <c r="K121" s="47">
        <v>5.888336658477783</v>
      </c>
      <c r="L121" s="47">
        <v>5.894960880279541</v>
      </c>
      <c r="M121" s="47">
        <v>5.726200103759766</v>
      </c>
      <c r="N121" s="47">
        <v>5.879097938537598</v>
      </c>
      <c r="O121" s="47">
        <v>5.758421897888184</v>
      </c>
      <c r="P121" s="47">
        <v>6.0847978591918945</v>
      </c>
      <c r="Q121" s="47">
        <v>5.928701877593994</v>
      </c>
      <c r="R121" s="47">
        <v>6.062894344329834</v>
      </c>
      <c r="S121" s="47">
        <v>5.943652153015137</v>
      </c>
      <c r="T121" s="47">
        <v>5.756531238555908</v>
      </c>
    </row>
    <row r="122" spans="1:20" ht="12.75" customHeight="1">
      <c r="A122" s="62" t="s">
        <v>56</v>
      </c>
      <c r="B122" s="46" t="s">
        <v>14</v>
      </c>
      <c r="C122" s="47">
        <v>8.477020263671875</v>
      </c>
      <c r="D122" s="47">
        <v>8.09924602508545</v>
      </c>
      <c r="E122" s="47">
        <v>8.506692886352539</v>
      </c>
      <c r="F122" s="47">
        <v>8.821739196777344</v>
      </c>
      <c r="G122" s="47">
        <v>8.600823402404785</v>
      </c>
      <c r="H122" s="47">
        <v>8.646112442016602</v>
      </c>
      <c r="I122" s="47">
        <v>8.886964797973633</v>
      </c>
      <c r="J122" s="47">
        <v>9.135668754577637</v>
      </c>
      <c r="K122" s="47">
        <v>9.085026741027832</v>
      </c>
      <c r="L122" s="47">
        <v>9.726164817810059</v>
      </c>
      <c r="M122" s="47">
        <v>9.823187828063965</v>
      </c>
      <c r="N122" s="47">
        <v>9.750327110290527</v>
      </c>
      <c r="O122" s="47">
        <v>9.997309684753418</v>
      </c>
      <c r="P122" s="47">
        <v>9.855155944824219</v>
      </c>
      <c r="Q122" s="47">
        <v>10.001628875732422</v>
      </c>
      <c r="R122" s="47">
        <v>9.682948112487793</v>
      </c>
      <c r="S122" s="47">
        <v>10.078612327575684</v>
      </c>
      <c r="T122" s="47">
        <v>10.672757148742676</v>
      </c>
    </row>
    <row r="123" spans="1:20" ht="12.75" customHeight="1">
      <c r="A123" s="62" t="s">
        <v>57</v>
      </c>
      <c r="B123" s="65" t="s">
        <v>147</v>
      </c>
      <c r="C123" s="45">
        <v>0.8009832501411438</v>
      </c>
      <c r="D123" s="45">
        <v>0.8382692337036133</v>
      </c>
      <c r="E123" s="45">
        <v>0.872245192527771</v>
      </c>
      <c r="F123" s="45">
        <v>0.8883000612258911</v>
      </c>
      <c r="G123" s="45">
        <v>0.925098717212677</v>
      </c>
      <c r="H123" s="45">
        <v>0.965272068977356</v>
      </c>
      <c r="I123" s="45">
        <v>1.0319339036941528</v>
      </c>
      <c r="J123" s="45">
        <v>1.0553913116455078</v>
      </c>
      <c r="K123" s="45">
        <v>1.0644646883010864</v>
      </c>
      <c r="L123" s="45">
        <v>1.116696834564209</v>
      </c>
      <c r="M123" s="45">
        <v>1.1381877660751343</v>
      </c>
      <c r="N123" s="45">
        <v>1.1353037357330322</v>
      </c>
      <c r="O123" s="45">
        <v>1.1379082202911377</v>
      </c>
      <c r="P123" s="45">
        <v>1.1698782444000244</v>
      </c>
      <c r="Q123" s="45">
        <v>1.2095715999603271</v>
      </c>
      <c r="R123" s="45">
        <v>1.2481034994125366</v>
      </c>
      <c r="S123" s="45">
        <v>1.3106964826583862</v>
      </c>
      <c r="T123" s="45">
        <v>1.384393334388733</v>
      </c>
    </row>
    <row r="124" spans="1:20" ht="12.75" customHeight="1">
      <c r="A124" s="62" t="s">
        <v>14</v>
      </c>
      <c r="B124" s="65" t="s">
        <v>114</v>
      </c>
      <c r="C124" s="45">
        <v>0.8431709408760071</v>
      </c>
      <c r="D124" s="45">
        <v>0.9969976544380188</v>
      </c>
      <c r="E124" s="45">
        <v>1.1062514781951904</v>
      </c>
      <c r="F124" s="45">
        <v>1.1756945848464966</v>
      </c>
      <c r="G124" s="45">
        <v>1.1732059717178345</v>
      </c>
      <c r="H124" s="45">
        <v>1.1746183633804321</v>
      </c>
      <c r="I124" s="45">
        <v>1.303849697113037</v>
      </c>
      <c r="J124" s="45">
        <v>1.4144140481948853</v>
      </c>
      <c r="K124" s="45">
        <v>1.0523189306259155</v>
      </c>
      <c r="L124" s="45">
        <v>1.1732382774353027</v>
      </c>
      <c r="M124" s="45">
        <v>1.2574028968811035</v>
      </c>
      <c r="N124" s="45">
        <v>1.3893158435821533</v>
      </c>
      <c r="O124" s="45">
        <v>1.4393892288208008</v>
      </c>
      <c r="P124" s="45">
        <v>1.4325207471847534</v>
      </c>
      <c r="Q124" s="45">
        <v>1.5421040058135986</v>
      </c>
      <c r="R124" s="45">
        <v>1.5560081005096436</v>
      </c>
      <c r="S124" s="45">
        <v>1.5445926189422607</v>
      </c>
      <c r="T124" s="45">
        <v>1.767675757408142</v>
      </c>
    </row>
    <row r="125" spans="1:20" ht="12.75" customHeight="1">
      <c r="A125" s="62" t="s">
        <v>147</v>
      </c>
      <c r="B125" s="65" t="s">
        <v>58</v>
      </c>
      <c r="C125" s="45">
        <v>4.004446983337402</v>
      </c>
      <c r="D125" s="45">
        <v>4.027919769287109</v>
      </c>
      <c r="E125" s="45">
        <v>4.181292533874512</v>
      </c>
      <c r="F125" s="45">
        <v>3.813262462615967</v>
      </c>
      <c r="G125" s="45">
        <v>4.846818447113037</v>
      </c>
      <c r="H125" s="45">
        <v>4.580349445343018</v>
      </c>
      <c r="I125" s="45">
        <v>4.536482810974121</v>
      </c>
      <c r="J125" s="45">
        <v>4.529371738433838</v>
      </c>
      <c r="K125" s="45">
        <v>4.855257987976074</v>
      </c>
      <c r="L125" s="45">
        <v>4.795274257659912</v>
      </c>
      <c r="M125" s="45">
        <v>5.070663928985596</v>
      </c>
      <c r="N125" s="45">
        <v>5.273563861846924</v>
      </c>
      <c r="O125" s="45">
        <v>5.479140758514404</v>
      </c>
      <c r="P125" s="45">
        <v>5.7731757164001465</v>
      </c>
      <c r="Q125" s="45">
        <v>6.051340579986572</v>
      </c>
      <c r="R125" s="45">
        <v>6.033443450927734</v>
      </c>
      <c r="S125" s="45">
        <v>6.732937812805176</v>
      </c>
      <c r="T125" s="45">
        <v>6.847184181213379</v>
      </c>
    </row>
    <row r="126" spans="1:20" ht="12.75" customHeight="1">
      <c r="A126" s="62" t="s">
        <v>114</v>
      </c>
      <c r="B126" s="65" t="s">
        <v>181</v>
      </c>
      <c r="C126" s="45">
        <v>2.9068973064422607</v>
      </c>
      <c r="D126" s="45">
        <v>2.5531318187713623</v>
      </c>
      <c r="E126" s="45">
        <v>3.2268404960632324</v>
      </c>
      <c r="F126" s="45">
        <v>3.3921315670013428</v>
      </c>
      <c r="G126" s="45">
        <v>3.694220781326294</v>
      </c>
      <c r="H126" s="45">
        <v>3.7146799564361572</v>
      </c>
      <c r="I126" s="45">
        <v>3.2079153060913086</v>
      </c>
      <c r="J126" s="45">
        <v>3.0503883361816406</v>
      </c>
      <c r="K126" s="45">
        <v>3.1270623207092285</v>
      </c>
      <c r="L126" s="45">
        <v>3.0261850357055664</v>
      </c>
      <c r="M126" s="45">
        <v>3.0236072540283203</v>
      </c>
      <c r="N126" s="45">
        <v>3.416428327560425</v>
      </c>
      <c r="O126" s="45">
        <v>3.3788363933563232</v>
      </c>
      <c r="P126" s="45">
        <v>3.0714168548583984</v>
      </c>
      <c r="Q126" s="45">
        <v>3.3145174980163574</v>
      </c>
      <c r="R126" s="45">
        <v>3.4317257404327393</v>
      </c>
      <c r="S126" s="45">
        <v>3.5910303592681885</v>
      </c>
      <c r="T126" s="45">
        <v>3.3957624435424805</v>
      </c>
    </row>
    <row r="127" spans="1:20" ht="12.75" customHeight="1">
      <c r="A127" s="62" t="s">
        <v>58</v>
      </c>
      <c r="B127" s="65" t="s">
        <v>15</v>
      </c>
      <c r="C127" s="45">
        <v>9.218603134155273</v>
      </c>
      <c r="D127" s="45">
        <v>9.435901641845703</v>
      </c>
      <c r="E127" s="45">
        <v>9.363997459411621</v>
      </c>
      <c r="F127" s="45">
        <v>9.344164848327637</v>
      </c>
      <c r="G127" s="45">
        <v>9.627327919006348</v>
      </c>
      <c r="H127" s="45">
        <v>9.773041725158691</v>
      </c>
      <c r="I127" s="45">
        <v>10.153088569641113</v>
      </c>
      <c r="J127" s="45">
        <v>10.473074913024902</v>
      </c>
      <c r="K127" s="45">
        <v>10.935714721679688</v>
      </c>
      <c r="L127" s="45">
        <v>11.256842613220215</v>
      </c>
      <c r="M127" s="45">
        <v>11.764073371887207</v>
      </c>
      <c r="N127" s="45">
        <v>12.202691078186035</v>
      </c>
      <c r="O127" s="45">
        <v>11.614935874938965</v>
      </c>
      <c r="P127" s="45">
        <v>11.20300579071045</v>
      </c>
      <c r="Q127" s="45">
        <v>11.183862686157227</v>
      </c>
      <c r="R127" s="45">
        <v>11.377283096313477</v>
      </c>
      <c r="S127" s="45">
        <v>11.06124496459961</v>
      </c>
      <c r="T127" s="45">
        <v>10.907034873962402</v>
      </c>
    </row>
    <row r="128" spans="1:20" ht="12.75" customHeight="1">
      <c r="A128" s="62" t="s">
        <v>181</v>
      </c>
      <c r="B128" s="46" t="s">
        <v>115</v>
      </c>
      <c r="C128" s="47">
        <v>7.429603099822998</v>
      </c>
      <c r="D128" s="47">
        <v>7.3650407791137695</v>
      </c>
      <c r="E128" s="47">
        <v>8.592484474182129</v>
      </c>
      <c r="F128" s="47">
        <v>9.003263473510742</v>
      </c>
      <c r="G128" s="47">
        <v>9.06241226196289</v>
      </c>
      <c r="H128" s="47">
        <v>10.092297554016113</v>
      </c>
      <c r="I128" s="47">
        <v>9.829933166503906</v>
      </c>
      <c r="J128" s="47">
        <v>11.157244682312012</v>
      </c>
      <c r="K128" s="47">
        <v>10.784459114074707</v>
      </c>
      <c r="L128" s="47">
        <v>10.439194679260254</v>
      </c>
      <c r="M128" s="47">
        <v>10.303927421569824</v>
      </c>
      <c r="N128" s="47">
        <v>10.585575103759766</v>
      </c>
      <c r="O128" s="47">
        <v>9.969449043273926</v>
      </c>
      <c r="P128" s="47">
        <v>10.090396881103516</v>
      </c>
      <c r="Q128" s="47">
        <v>9.615752220153809</v>
      </c>
      <c r="R128" s="47">
        <v>8.84858512878418</v>
      </c>
      <c r="S128" s="47">
        <v>9.657352447509766</v>
      </c>
      <c r="T128" s="47">
        <v>9.628353118896484</v>
      </c>
    </row>
    <row r="129" spans="1:20" ht="12.75" customHeight="1">
      <c r="A129" s="62" t="s">
        <v>15</v>
      </c>
      <c r="B129" s="46" t="s">
        <v>16</v>
      </c>
      <c r="C129" s="47">
        <v>7.626405239105225</v>
      </c>
      <c r="D129" s="47">
        <v>7.605761528015137</v>
      </c>
      <c r="E129" s="47">
        <v>7.590597152709961</v>
      </c>
      <c r="F129" s="47">
        <v>7.4722137451171875</v>
      </c>
      <c r="G129" s="47">
        <v>7.344208240509033</v>
      </c>
      <c r="H129" s="47">
        <v>7.785793304443359</v>
      </c>
      <c r="I129" s="47">
        <v>7.6774773597717285</v>
      </c>
      <c r="J129" s="47">
        <v>7.760388374328613</v>
      </c>
      <c r="K129" s="47">
        <v>7.966695785522461</v>
      </c>
      <c r="L129" s="47">
        <v>8.058789253234863</v>
      </c>
      <c r="M129" s="47">
        <v>8.101332664489746</v>
      </c>
      <c r="N129" s="47">
        <v>8.174296379089355</v>
      </c>
      <c r="O129" s="47">
        <v>8.17199420928955</v>
      </c>
      <c r="P129" s="47">
        <v>8.3900785446167</v>
      </c>
      <c r="Q129" s="47">
        <v>8.388471603393555</v>
      </c>
      <c r="R129" s="47">
        <v>8.356355667114258</v>
      </c>
      <c r="S129" s="47">
        <v>8.235637664794922</v>
      </c>
      <c r="T129" s="47">
        <v>8.014572143554688</v>
      </c>
    </row>
    <row r="130" spans="1:20" ht="12.75" customHeight="1">
      <c r="A130" s="62" t="s">
        <v>115</v>
      </c>
      <c r="B130" s="46" t="s">
        <v>59</v>
      </c>
      <c r="C130" s="47">
        <v>3.36930775642395</v>
      </c>
      <c r="D130" s="47">
        <v>3.4330170154571533</v>
      </c>
      <c r="E130" s="47">
        <v>3.3726933002471924</v>
      </c>
      <c r="F130" s="47">
        <v>3.474231719970703</v>
      </c>
      <c r="G130" s="47">
        <v>3.5311694145202637</v>
      </c>
      <c r="H130" s="47">
        <v>3.93467378616333</v>
      </c>
      <c r="I130" s="47">
        <v>4.101024150848389</v>
      </c>
      <c r="J130" s="47">
        <v>4.240692138671875</v>
      </c>
      <c r="K130" s="47">
        <v>3.850205659866333</v>
      </c>
      <c r="L130" s="47">
        <v>3.837023973464966</v>
      </c>
      <c r="M130" s="47">
        <v>4.0189642906188965</v>
      </c>
      <c r="N130" s="47">
        <v>4.105231761932373</v>
      </c>
      <c r="O130" s="47">
        <v>3.9468369483947754</v>
      </c>
      <c r="P130" s="47">
        <v>4.0756144523620605</v>
      </c>
      <c r="Q130" s="47">
        <v>3.9849462509155273</v>
      </c>
      <c r="R130" s="47">
        <v>3.8104283809661865</v>
      </c>
      <c r="S130" s="47">
        <v>4.529516696929932</v>
      </c>
      <c r="T130" s="47">
        <v>5.179557800292969</v>
      </c>
    </row>
    <row r="131" spans="1:20" ht="12.75" customHeight="1">
      <c r="A131" s="62" t="s">
        <v>16</v>
      </c>
      <c r="B131" s="46" t="s">
        <v>17</v>
      </c>
      <c r="C131" s="47">
        <v>9.279905319213867</v>
      </c>
      <c r="D131" s="47">
        <v>9.322039604187012</v>
      </c>
      <c r="E131" s="47">
        <v>9.352364540100098</v>
      </c>
      <c r="F131" s="47">
        <v>9.258014678955078</v>
      </c>
      <c r="G131" s="47">
        <v>9.703941345214844</v>
      </c>
      <c r="H131" s="47">
        <v>9.77802848815918</v>
      </c>
      <c r="I131" s="47">
        <v>9.85056209564209</v>
      </c>
      <c r="J131" s="47">
        <v>9.796614646911621</v>
      </c>
      <c r="K131" s="47">
        <v>9.49353313446045</v>
      </c>
      <c r="L131" s="47">
        <v>9.753914833068848</v>
      </c>
      <c r="M131" s="47">
        <v>9.901961326599121</v>
      </c>
      <c r="N131" s="47">
        <v>9.761459350585938</v>
      </c>
      <c r="O131" s="47">
        <v>10.045059204101562</v>
      </c>
      <c r="P131" s="47">
        <v>10.088716506958008</v>
      </c>
      <c r="Q131" s="47">
        <v>10.068061828613281</v>
      </c>
      <c r="R131" s="47">
        <v>10.100815773010254</v>
      </c>
      <c r="S131" s="47">
        <v>9.966008186340332</v>
      </c>
      <c r="T131" s="47">
        <v>10.234084129333496</v>
      </c>
    </row>
    <row r="132" spans="1:20" ht="12.75" customHeight="1">
      <c r="A132" s="62" t="s">
        <v>59</v>
      </c>
      <c r="B132" s="46" t="s">
        <v>116</v>
      </c>
      <c r="C132" s="47">
        <v>3.19698429107666</v>
      </c>
      <c r="D132" s="47">
        <v>2.8452939987182617</v>
      </c>
      <c r="E132" s="47">
        <v>3.347074270248413</v>
      </c>
      <c r="F132" s="47">
        <v>3.1042046546936035</v>
      </c>
      <c r="G132" s="47">
        <v>3.3111369609832764</v>
      </c>
      <c r="H132" s="47">
        <v>3.149822473526001</v>
      </c>
      <c r="I132" s="47">
        <v>3.1879405975341797</v>
      </c>
      <c r="J132" s="47">
        <v>3.1592817306518555</v>
      </c>
      <c r="K132" s="47">
        <v>3.1227855682373047</v>
      </c>
      <c r="L132" s="47">
        <v>3.067946434020996</v>
      </c>
      <c r="M132" s="47">
        <v>3.195312023162842</v>
      </c>
      <c r="N132" s="47">
        <v>3.218189239501953</v>
      </c>
      <c r="O132" s="47">
        <v>3.3093795776367188</v>
      </c>
      <c r="P132" s="47">
        <v>3.335007905960083</v>
      </c>
      <c r="Q132" s="47">
        <v>3.5626792907714844</v>
      </c>
      <c r="R132" s="47">
        <v>3.833160638809204</v>
      </c>
      <c r="S132" s="47">
        <v>3.60650634765625</v>
      </c>
      <c r="T132" s="47">
        <v>3.6111135482788086</v>
      </c>
    </row>
    <row r="133" spans="1:20" ht="12.75" customHeight="1">
      <c r="A133" s="62" t="s">
        <v>17</v>
      </c>
      <c r="B133" s="65" t="s">
        <v>148</v>
      </c>
      <c r="C133" s="45" t="s">
        <v>204</v>
      </c>
      <c r="D133" s="45" t="s">
        <v>204</v>
      </c>
      <c r="E133" s="45">
        <v>15.903190612792969</v>
      </c>
      <c r="F133" s="45">
        <v>13.569619178771973</v>
      </c>
      <c r="G133" s="45">
        <v>12.374878883361816</v>
      </c>
      <c r="H133" s="45">
        <v>10.469182968139648</v>
      </c>
      <c r="I133" s="45">
        <v>8.95490837097168</v>
      </c>
      <c r="J133" s="45">
        <v>8.370512008666992</v>
      </c>
      <c r="K133" s="45">
        <v>8.195979118347168</v>
      </c>
      <c r="L133" s="45">
        <v>7.72643518447876</v>
      </c>
      <c r="M133" s="45">
        <v>8.542563438415527</v>
      </c>
      <c r="N133" s="45">
        <v>9.921189308166504</v>
      </c>
      <c r="O133" s="45">
        <v>10.178990364074707</v>
      </c>
      <c r="P133" s="45">
        <v>10.256526947021484</v>
      </c>
      <c r="Q133" s="45">
        <v>11.407166481018066</v>
      </c>
      <c r="R133" s="45">
        <v>11.664717674255371</v>
      </c>
      <c r="S133" s="45">
        <v>12.558969497680664</v>
      </c>
      <c r="T133" s="45">
        <v>14.758023262023926</v>
      </c>
    </row>
    <row r="134" spans="1:20" ht="12.75" customHeight="1">
      <c r="A134" s="62" t="s">
        <v>116</v>
      </c>
      <c r="B134" s="65" t="s">
        <v>117</v>
      </c>
      <c r="C134" s="45">
        <v>0.2484917938709259</v>
      </c>
      <c r="D134" s="45">
        <v>0.19971096515655518</v>
      </c>
      <c r="E134" s="45">
        <v>0.22119711339473724</v>
      </c>
      <c r="F134" s="45">
        <v>0.2453736513853073</v>
      </c>
      <c r="G134" s="45">
        <v>0.24570035934448242</v>
      </c>
      <c r="H134" s="45">
        <v>0.27477002143859863</v>
      </c>
      <c r="I134" s="45">
        <v>0.32984042167663574</v>
      </c>
      <c r="J134" s="45">
        <v>0.28436601161956787</v>
      </c>
      <c r="K134" s="45">
        <v>0.33631569147109985</v>
      </c>
      <c r="L134" s="45">
        <v>0.33206066489219666</v>
      </c>
      <c r="M134" s="45">
        <v>0.33135461807250977</v>
      </c>
      <c r="N134" s="45">
        <v>0.2903369963169098</v>
      </c>
      <c r="O134" s="45">
        <v>0.24058856070041656</v>
      </c>
      <c r="P134" s="45">
        <v>0.260093629360199</v>
      </c>
      <c r="Q134" s="45">
        <v>0.30343618988990784</v>
      </c>
      <c r="R134" s="45">
        <v>0.30580633878707886</v>
      </c>
      <c r="S134" s="45">
        <v>0.3384675979614258</v>
      </c>
      <c r="T134" s="45">
        <v>0.29760533571243286</v>
      </c>
    </row>
    <row r="135" spans="1:20" ht="12.75" customHeight="1">
      <c r="A135" s="62" t="s">
        <v>148</v>
      </c>
      <c r="B135" s="65" t="s">
        <v>149</v>
      </c>
      <c r="C135" s="45">
        <v>0.3062147796154022</v>
      </c>
      <c r="D135" s="45">
        <v>0.30065733194351196</v>
      </c>
      <c r="E135" s="45">
        <v>0.29620054364204407</v>
      </c>
      <c r="F135" s="45">
        <v>0.29240933060646057</v>
      </c>
      <c r="G135" s="45">
        <v>0.28871390223503113</v>
      </c>
      <c r="H135" s="45">
        <v>0.28475648164749146</v>
      </c>
      <c r="I135" s="45">
        <v>0.47168609499931335</v>
      </c>
      <c r="J135" s="45">
        <v>0.3637503981590271</v>
      </c>
      <c r="K135" s="45">
        <v>0.40692010521888733</v>
      </c>
      <c r="L135" s="45">
        <v>0.3513575792312622</v>
      </c>
      <c r="M135" s="45">
        <v>0.3927496075630188</v>
      </c>
      <c r="N135" s="45">
        <v>0.30386966466903687</v>
      </c>
      <c r="O135" s="45">
        <v>0.29829853773117065</v>
      </c>
      <c r="P135" s="45">
        <v>0.29282906651496887</v>
      </c>
      <c r="Q135" s="45">
        <v>0.28757244348526</v>
      </c>
      <c r="R135" s="45">
        <v>0.2825964093208313</v>
      </c>
      <c r="S135" s="45">
        <v>0.30998140573501587</v>
      </c>
      <c r="T135" s="45">
        <v>0.3471199572086334</v>
      </c>
    </row>
    <row r="136" spans="1:20" ht="12.75" customHeight="1">
      <c r="A136" s="62" t="s">
        <v>117</v>
      </c>
      <c r="B136" s="65" t="s">
        <v>60</v>
      </c>
      <c r="C136" s="45">
        <v>12.154714584350586</v>
      </c>
      <c r="D136" s="45">
        <v>12.27685832977295</v>
      </c>
      <c r="E136" s="45">
        <v>12.290586471557617</v>
      </c>
      <c r="F136" s="45">
        <v>12.419232368469238</v>
      </c>
      <c r="G136" s="45">
        <v>12.119921684265137</v>
      </c>
      <c r="H136" s="45">
        <v>11.941981315612793</v>
      </c>
      <c r="I136" s="45">
        <v>11.673386573791504</v>
      </c>
      <c r="J136" s="45">
        <v>10.553412437438965</v>
      </c>
      <c r="K136" s="45">
        <v>2.890127420425415</v>
      </c>
      <c r="L136" s="45">
        <v>3.149096965789795</v>
      </c>
      <c r="M136" s="45">
        <v>3.3670754432678223</v>
      </c>
      <c r="N136" s="45">
        <v>3.471052408218384</v>
      </c>
      <c r="O136" s="45">
        <v>3.302711248397827</v>
      </c>
      <c r="P136" s="45">
        <v>3.356390953063965</v>
      </c>
      <c r="Q136" s="45">
        <v>3.412773847579956</v>
      </c>
      <c r="R136" s="45">
        <v>3.5477797985076904</v>
      </c>
      <c r="S136" s="45">
        <v>3.5983188152313232</v>
      </c>
      <c r="T136" s="45">
        <v>2.9801063537597656</v>
      </c>
    </row>
    <row r="137" spans="1:20" ht="12.75" customHeight="1">
      <c r="A137" s="62" t="s">
        <v>149</v>
      </c>
      <c r="B137" s="65" t="s">
        <v>118</v>
      </c>
      <c r="C137" s="45">
        <v>5.623405456542969</v>
      </c>
      <c r="D137" s="45">
        <v>6.129822254180908</v>
      </c>
      <c r="E137" s="45">
        <v>6.469856262207031</v>
      </c>
      <c r="F137" s="45">
        <v>7.11504602432251</v>
      </c>
      <c r="G137" s="45">
        <v>7.702286243438721</v>
      </c>
      <c r="H137" s="45">
        <v>8.336639404296875</v>
      </c>
      <c r="I137" s="45">
        <v>8.980875968933105</v>
      </c>
      <c r="J137" s="45">
        <v>9.437647819519043</v>
      </c>
      <c r="K137" s="45">
        <v>7.986259937286377</v>
      </c>
      <c r="L137" s="45">
        <v>8.7647123336792</v>
      </c>
      <c r="M137" s="45">
        <v>9.520837783813477</v>
      </c>
      <c r="N137" s="45">
        <v>9.617266654968262</v>
      </c>
      <c r="O137" s="45">
        <v>10.107833862304688</v>
      </c>
      <c r="P137" s="45">
        <v>10.06735610961914</v>
      </c>
      <c r="Q137" s="45">
        <v>10.357169151306152</v>
      </c>
      <c r="R137" s="45">
        <v>9.73497486114502</v>
      </c>
      <c r="S137" s="45">
        <v>9.852580070495605</v>
      </c>
      <c r="T137" s="45">
        <v>10.494146347045898</v>
      </c>
    </row>
    <row r="138" spans="1:20" ht="12.75">
      <c r="A138" s="62" t="s">
        <v>60</v>
      </c>
      <c r="B138" s="46" t="s">
        <v>182</v>
      </c>
      <c r="C138" s="47">
        <v>19.01768684387207</v>
      </c>
      <c r="D138" s="47">
        <v>5.130000114440918</v>
      </c>
      <c r="E138" s="47">
        <v>10.022480010986328</v>
      </c>
      <c r="F138" s="47">
        <v>16.880754470825195</v>
      </c>
      <c r="G138" s="47">
        <v>20.77654457092285</v>
      </c>
      <c r="H138" s="47">
        <v>30.849836349487305</v>
      </c>
      <c r="I138" s="47">
        <v>28.496976852416992</v>
      </c>
      <c r="J138" s="47">
        <v>33.841758728027344</v>
      </c>
      <c r="K138" s="47">
        <v>32.26435089111328</v>
      </c>
      <c r="L138" s="47">
        <v>31.392017364501953</v>
      </c>
      <c r="M138" s="47">
        <v>31.909957885742188</v>
      </c>
      <c r="N138" s="47">
        <v>28.847333908081055</v>
      </c>
      <c r="O138" s="47">
        <v>26.229978561401367</v>
      </c>
      <c r="P138" s="47">
        <v>28.94720458984375</v>
      </c>
      <c r="Q138" s="47">
        <v>31.08075714111328</v>
      </c>
      <c r="R138" s="47">
        <v>33.28838348388672</v>
      </c>
      <c r="S138" s="47">
        <v>31.0739803314209</v>
      </c>
      <c r="T138" s="47">
        <v>30.214494705200195</v>
      </c>
    </row>
    <row r="139" spans="1:20" ht="14.25" customHeight="1">
      <c r="A139" s="62" t="s">
        <v>118</v>
      </c>
      <c r="B139" s="46" t="s">
        <v>18</v>
      </c>
      <c r="C139" s="47" t="s">
        <v>204</v>
      </c>
      <c r="D139" s="47" t="s">
        <v>204</v>
      </c>
      <c r="E139" s="47">
        <v>2.4674198627471924</v>
      </c>
      <c r="F139" s="47">
        <v>1.8533989191055298</v>
      </c>
      <c r="G139" s="47">
        <v>1.341741681098938</v>
      </c>
      <c r="H139" s="47">
        <v>1.0156495571136475</v>
      </c>
      <c r="I139" s="47">
        <v>1.2458536624908447</v>
      </c>
      <c r="J139" s="47">
        <v>1.1884026527404785</v>
      </c>
      <c r="K139" s="47">
        <v>1.245646595954895</v>
      </c>
      <c r="L139" s="47">
        <v>0.9578443765640259</v>
      </c>
      <c r="M139" s="47">
        <v>0.9376646876335144</v>
      </c>
      <c r="N139" s="47">
        <v>0.7676842212677002</v>
      </c>
      <c r="O139" s="47">
        <v>0.9767343997955322</v>
      </c>
      <c r="P139" s="47">
        <v>1.0512627363204956</v>
      </c>
      <c r="Q139" s="47">
        <v>1.1150460243225098</v>
      </c>
      <c r="R139" s="47">
        <v>1.066786766052246</v>
      </c>
      <c r="S139" s="47">
        <v>1.0540392398834229</v>
      </c>
      <c r="T139" s="47">
        <v>1.1372753381729126</v>
      </c>
    </row>
    <row r="140" spans="1:20" ht="12.75" customHeight="1">
      <c r="A140" s="62" t="s">
        <v>182</v>
      </c>
      <c r="B140" s="46" t="s">
        <v>119</v>
      </c>
      <c r="C140" s="47">
        <v>0.055864714086055756</v>
      </c>
      <c r="D140" s="47">
        <v>0.05849999934434891</v>
      </c>
      <c r="E140" s="47">
        <v>0.06279999762773514</v>
      </c>
      <c r="F140" s="47">
        <v>0.06111791729927063</v>
      </c>
      <c r="G140" s="47">
        <v>0.06419999897480011</v>
      </c>
      <c r="H140" s="47">
        <v>0.06549999862909317</v>
      </c>
      <c r="I140" s="47">
        <v>0.10847682505846024</v>
      </c>
      <c r="J140" s="47">
        <v>0.14222005009651184</v>
      </c>
      <c r="K140" s="47">
        <v>0.17287486791610718</v>
      </c>
      <c r="L140" s="47">
        <v>0.1703909933567047</v>
      </c>
      <c r="M140" s="47">
        <v>0.19617779552936554</v>
      </c>
      <c r="N140" s="47">
        <v>0.21781568229198456</v>
      </c>
      <c r="O140" s="47">
        <v>0.23646573722362518</v>
      </c>
      <c r="P140" s="47">
        <v>0.23848380148410797</v>
      </c>
      <c r="Q140" s="47">
        <v>0.24159042537212372</v>
      </c>
      <c r="R140" s="47">
        <v>0.2425219565629959</v>
      </c>
      <c r="S140" s="47">
        <v>0.25369974970817566</v>
      </c>
      <c r="T140" s="47">
        <v>0.2521201968193054</v>
      </c>
    </row>
    <row r="141" spans="1:20" ht="12.75" customHeight="1">
      <c r="A141" s="62" t="s">
        <v>18</v>
      </c>
      <c r="B141" s="46" t="s">
        <v>19</v>
      </c>
      <c r="C141" s="47">
        <v>7.217862606048584</v>
      </c>
      <c r="D141" s="47">
        <v>6.6571526527404785</v>
      </c>
      <c r="E141" s="47">
        <v>5.395722389221191</v>
      </c>
      <c r="F141" s="47">
        <v>4.605801582336426</v>
      </c>
      <c r="G141" s="47">
        <v>4.085210800170898</v>
      </c>
      <c r="H141" s="47">
        <v>3.659788131713867</v>
      </c>
      <c r="I141" s="47">
        <v>3.735382556915283</v>
      </c>
      <c r="J141" s="47">
        <v>3.5580813884735107</v>
      </c>
      <c r="K141" s="47">
        <v>3.4276671409606934</v>
      </c>
      <c r="L141" s="47">
        <v>3.213005304336548</v>
      </c>
      <c r="M141" s="47">
        <v>2.971689224243164</v>
      </c>
      <c r="N141" s="47">
        <v>3.174635887145996</v>
      </c>
      <c r="O141" s="47">
        <v>3.1993982791900635</v>
      </c>
      <c r="P141" s="47">
        <v>3.295464038848877</v>
      </c>
      <c r="Q141" s="47">
        <v>3.330583095550537</v>
      </c>
      <c r="R141" s="47">
        <v>3.4032630920410156</v>
      </c>
      <c r="S141" s="47">
        <v>3.635098934173584</v>
      </c>
      <c r="T141" s="47">
        <v>3.794051170349121</v>
      </c>
    </row>
    <row r="142" spans="1:20" ht="12.75" customHeight="1">
      <c r="A142" s="62" t="s">
        <v>119</v>
      </c>
      <c r="B142" s="46" t="s">
        <v>61</v>
      </c>
      <c r="C142" s="47">
        <v>3.058847427368164</v>
      </c>
      <c r="D142" s="47">
        <v>3.110346555709839</v>
      </c>
      <c r="E142" s="47">
        <v>3.5951216220855713</v>
      </c>
      <c r="F142" s="47">
        <v>3.55622935295105</v>
      </c>
      <c r="G142" s="47">
        <v>3.755981206893921</v>
      </c>
      <c r="H142" s="47">
        <v>3.901461601257324</v>
      </c>
      <c r="I142" s="47">
        <v>3.8683271408081055</v>
      </c>
      <c r="J142" s="47">
        <v>4.315371990203857</v>
      </c>
      <c r="K142" s="47">
        <v>4.3554911613464355</v>
      </c>
      <c r="L142" s="47">
        <v>4.4630208015441895</v>
      </c>
      <c r="M142" s="47">
        <v>4.07021427154541</v>
      </c>
      <c r="N142" s="47">
        <v>4.228554725646973</v>
      </c>
      <c r="O142" s="47">
        <v>4.114023208618164</v>
      </c>
      <c r="P142" s="47">
        <v>4.773518085479736</v>
      </c>
      <c r="Q142" s="47">
        <v>4.180767059326172</v>
      </c>
      <c r="R142" s="47">
        <v>4.299055576324463</v>
      </c>
      <c r="S142" s="47">
        <v>3.643087387084961</v>
      </c>
      <c r="T142" s="47">
        <v>3.208446979522705</v>
      </c>
    </row>
    <row r="143" spans="1:20" ht="12.75" customHeight="1">
      <c r="A143" s="62" t="s">
        <v>19</v>
      </c>
      <c r="B143" s="65" t="s">
        <v>183</v>
      </c>
      <c r="C143" s="45">
        <v>0.22336283326148987</v>
      </c>
      <c r="D143" s="45">
        <v>0.13612590730190277</v>
      </c>
      <c r="E143" s="45">
        <v>0.14366179704666138</v>
      </c>
      <c r="F143" s="45">
        <v>0.1660865694284439</v>
      </c>
      <c r="G143" s="45">
        <v>0.16678011417388916</v>
      </c>
      <c r="H143" s="45">
        <v>0.17174310982227325</v>
      </c>
      <c r="I143" s="45">
        <v>0.16803309321403503</v>
      </c>
      <c r="J143" s="45">
        <v>0.1598241627216339</v>
      </c>
      <c r="K143" s="45">
        <v>0.15946616232395172</v>
      </c>
      <c r="L143" s="45">
        <v>0.15369312465190887</v>
      </c>
      <c r="M143" s="45">
        <v>0.154367595911026</v>
      </c>
      <c r="N143" s="45">
        <v>0.16973738372325897</v>
      </c>
      <c r="O143" s="45">
        <v>0.16422079503536224</v>
      </c>
      <c r="P143" s="45">
        <v>0.16954272985458374</v>
      </c>
      <c r="Q143" s="45">
        <v>0.19444012641906738</v>
      </c>
      <c r="R143" s="45">
        <v>0.22104106843471527</v>
      </c>
      <c r="S143" s="45">
        <v>0.21751531958580017</v>
      </c>
      <c r="T143" s="45">
        <v>0.18608959019184113</v>
      </c>
    </row>
    <row r="144" spans="1:20" ht="12.75" customHeight="1">
      <c r="A144" s="62" t="s">
        <v>61</v>
      </c>
      <c r="B144" s="65" t="s">
        <v>184</v>
      </c>
      <c r="C144" s="45">
        <v>9.237743377685547</v>
      </c>
      <c r="D144" s="45">
        <v>9.532227516174316</v>
      </c>
      <c r="E144" s="45">
        <v>8.916045188903809</v>
      </c>
      <c r="F144" s="45">
        <v>9.180834770202637</v>
      </c>
      <c r="G144" s="45">
        <v>8.899653434753418</v>
      </c>
      <c r="H144" s="45">
        <v>9.639103889465332</v>
      </c>
      <c r="I144" s="45">
        <v>8.72512435913086</v>
      </c>
      <c r="J144" s="45">
        <v>10.185094833374023</v>
      </c>
      <c r="K144" s="45">
        <v>9.375575065612793</v>
      </c>
      <c r="L144" s="45">
        <v>9.01554012298584</v>
      </c>
      <c r="M144" s="45">
        <v>9.306118965148926</v>
      </c>
      <c r="N144" s="45">
        <v>9.36015796661377</v>
      </c>
      <c r="O144" s="45">
        <v>9.255441665649414</v>
      </c>
      <c r="P144" s="45">
        <v>9.342967987060547</v>
      </c>
      <c r="Q144" s="45">
        <v>9.36546802520752</v>
      </c>
      <c r="R144" s="45">
        <v>9.462196350097656</v>
      </c>
      <c r="S144" s="45">
        <v>9.378774642944336</v>
      </c>
      <c r="T144" s="45">
        <v>9.293892860412598</v>
      </c>
    </row>
    <row r="145" spans="1:20" ht="12.75" customHeight="1">
      <c r="A145" s="62" t="s">
        <v>183</v>
      </c>
      <c r="B145" s="65" t="s">
        <v>150</v>
      </c>
      <c r="C145" s="45">
        <v>7.002627372741699</v>
      </c>
      <c r="D145" s="45">
        <v>7.173788547515869</v>
      </c>
      <c r="E145" s="45">
        <v>7.109631538391113</v>
      </c>
      <c r="F145" s="45">
        <v>7.292426586151123</v>
      </c>
      <c r="G145" s="45">
        <v>6.742655277252197</v>
      </c>
      <c r="H145" s="45">
        <v>6.765100955963135</v>
      </c>
      <c r="I145" s="45">
        <v>6.7508625984191895</v>
      </c>
      <c r="J145" s="45">
        <v>7.056976795196533</v>
      </c>
      <c r="K145" s="45">
        <v>7.3250508308410645</v>
      </c>
      <c r="L145" s="45">
        <v>7.213099002838135</v>
      </c>
      <c r="M145" s="45">
        <v>6.923542499542236</v>
      </c>
      <c r="N145" s="45">
        <v>6.786093711853027</v>
      </c>
      <c r="O145" s="45">
        <v>6.855528354644775</v>
      </c>
      <c r="P145" s="45">
        <v>7.057860374450684</v>
      </c>
      <c r="Q145" s="45">
        <v>6.988083362579346</v>
      </c>
      <c r="R145" s="45">
        <v>6.912220478057861</v>
      </c>
      <c r="S145" s="45">
        <v>6.895448207855225</v>
      </c>
      <c r="T145" s="45">
        <v>5.978316307067871</v>
      </c>
    </row>
    <row r="146" spans="1:20" ht="12.75" customHeight="1">
      <c r="A146" s="62" t="s">
        <v>184</v>
      </c>
      <c r="B146" s="65" t="s">
        <v>20</v>
      </c>
      <c r="C146" s="45">
        <v>9.764901161193848</v>
      </c>
      <c r="D146" s="45">
        <v>10.323376655578613</v>
      </c>
      <c r="E146" s="45">
        <v>5.79736328125</v>
      </c>
      <c r="F146" s="45">
        <v>4.500372886657715</v>
      </c>
      <c r="G146" s="45">
        <v>4.331999778747559</v>
      </c>
      <c r="H146" s="45">
        <v>4.167537212371826</v>
      </c>
      <c r="I146" s="45">
        <v>4.397049427032471</v>
      </c>
      <c r="J146" s="45">
        <v>4.261860370635986</v>
      </c>
      <c r="K146" s="45">
        <v>4.527557373046875</v>
      </c>
      <c r="L146" s="45">
        <v>3.8505771160125732</v>
      </c>
      <c r="M146" s="45">
        <v>3.4417648315429688</v>
      </c>
      <c r="N146" s="45">
        <v>3.6811330318450928</v>
      </c>
      <c r="O146" s="45">
        <v>3.742508888244629</v>
      </c>
      <c r="P146" s="45">
        <v>3.75331711769104</v>
      </c>
      <c r="Q146" s="45">
        <v>3.9554364681243896</v>
      </c>
      <c r="R146" s="45">
        <v>4.206674575805664</v>
      </c>
      <c r="S146" s="45">
        <v>4.306599140167236</v>
      </c>
      <c r="T146" s="45">
        <v>4.742167949676514</v>
      </c>
    </row>
    <row r="147" spans="1:20" ht="12.75" customHeight="1">
      <c r="A147" s="62" t="s">
        <v>150</v>
      </c>
      <c r="B147" s="65" t="s">
        <v>62</v>
      </c>
      <c r="C147" s="45">
        <v>31.781320571899414</v>
      </c>
      <c r="D147" s="45">
        <v>32.628231048583984</v>
      </c>
      <c r="E147" s="45">
        <v>31.559175491333008</v>
      </c>
      <c r="F147" s="45">
        <v>31.43933868408203</v>
      </c>
      <c r="G147" s="45">
        <v>28.87609100341797</v>
      </c>
      <c r="H147" s="45">
        <v>22.969581604003906</v>
      </c>
      <c r="I147" s="45">
        <v>22.758636474609375</v>
      </c>
      <c r="J147" s="45">
        <v>20.960803985595703</v>
      </c>
      <c r="K147" s="45">
        <v>18.724637985229492</v>
      </c>
      <c r="L147" s="45">
        <v>19.39177131652832</v>
      </c>
      <c r="M147" s="45">
        <v>20.363563537597656</v>
      </c>
      <c r="N147" s="45">
        <v>20.8841552734375</v>
      </c>
      <c r="O147" s="45">
        <v>23.000028610229492</v>
      </c>
      <c r="P147" s="45">
        <v>23.764610290527344</v>
      </c>
      <c r="Q147" s="45">
        <v>26.611635208129883</v>
      </c>
      <c r="R147" s="45">
        <v>26.57328987121582</v>
      </c>
      <c r="S147" s="45">
        <v>26.081809997558594</v>
      </c>
      <c r="T147" s="45">
        <v>24.932767868041992</v>
      </c>
    </row>
    <row r="148" spans="1:20" ht="12.75" customHeight="1">
      <c r="A148" s="62" t="s">
        <v>20</v>
      </c>
      <c r="B148" s="46" t="s">
        <v>63</v>
      </c>
      <c r="C148" s="47">
        <v>0.08749999850988388</v>
      </c>
      <c r="D148" s="47">
        <v>0.0925000011920929</v>
      </c>
      <c r="E148" s="47">
        <v>0.08730000257492065</v>
      </c>
      <c r="F148" s="47">
        <v>0.0868000015616417</v>
      </c>
      <c r="G148" s="47">
        <v>0.10342142730951309</v>
      </c>
      <c r="H148" s="47">
        <v>0.10006576031446457</v>
      </c>
      <c r="I148" s="47">
        <v>0.10435232520103455</v>
      </c>
      <c r="J148" s="47">
        <v>0.12190766632556915</v>
      </c>
      <c r="K148" s="47">
        <v>0.12081228941679001</v>
      </c>
      <c r="L148" s="47">
        <v>0.12982876598834991</v>
      </c>
      <c r="M148" s="47">
        <v>0.1603889912366867</v>
      </c>
      <c r="N148" s="47">
        <v>0.13522346317768097</v>
      </c>
      <c r="O148" s="47">
        <v>0.10488087683916092</v>
      </c>
      <c r="P148" s="47">
        <v>0.11514867097139359</v>
      </c>
      <c r="Q148" s="47">
        <v>0.11090799421072006</v>
      </c>
      <c r="R148" s="47">
        <v>0.12347949296236038</v>
      </c>
      <c r="S148" s="47">
        <v>0.11162391304969788</v>
      </c>
      <c r="T148" s="47">
        <v>0.12104686349630356</v>
      </c>
    </row>
    <row r="149" spans="1:20" ht="12.75" customHeight="1">
      <c r="A149" s="62" t="s">
        <v>62</v>
      </c>
      <c r="B149" s="46" t="s">
        <v>120</v>
      </c>
      <c r="C149" s="47">
        <v>0.06480000168085098</v>
      </c>
      <c r="D149" s="47">
        <v>0.0681999996304512</v>
      </c>
      <c r="E149" s="47">
        <v>0.06689999997615814</v>
      </c>
      <c r="F149" s="47">
        <v>0.07010000199079514</v>
      </c>
      <c r="G149" s="47">
        <v>0.07199999690055847</v>
      </c>
      <c r="H149" s="47">
        <v>0.07199999690055847</v>
      </c>
      <c r="I149" s="47">
        <v>0.06840000301599503</v>
      </c>
      <c r="J149" s="47">
        <v>0.07090000063180923</v>
      </c>
      <c r="K149" s="47">
        <v>0.07150716334581375</v>
      </c>
      <c r="L149" s="47">
        <v>0.09600000083446503</v>
      </c>
      <c r="M149" s="47">
        <v>0.08709999918937683</v>
      </c>
      <c r="N149" s="47">
        <v>0.08449999988079071</v>
      </c>
      <c r="O149" s="47">
        <v>0.08030000329017639</v>
      </c>
      <c r="P149" s="47">
        <v>0.0803999975323677</v>
      </c>
      <c r="Q149" s="47">
        <v>0.0803999975323677</v>
      </c>
      <c r="R149" s="47">
        <v>0.07599999755620956</v>
      </c>
      <c r="S149" s="47">
        <v>0.0763000026345253</v>
      </c>
      <c r="T149" s="47">
        <v>0.0731000006198883</v>
      </c>
    </row>
    <row r="150" spans="1:20" ht="12.75" customHeight="1">
      <c r="A150" s="62" t="s">
        <v>63</v>
      </c>
      <c r="B150" s="46" t="s">
        <v>151</v>
      </c>
      <c r="C150" s="47">
        <v>3.126107931137085</v>
      </c>
      <c r="D150" s="47">
        <v>3.6882219314575195</v>
      </c>
      <c r="E150" s="47">
        <v>3.9449462890625</v>
      </c>
      <c r="F150" s="47">
        <v>4.684931755065918</v>
      </c>
      <c r="G150" s="47">
        <v>4.682096481323242</v>
      </c>
      <c r="H150" s="47">
        <v>5.881921291351318</v>
      </c>
      <c r="I150" s="47">
        <v>5.934726238250732</v>
      </c>
      <c r="J150" s="47">
        <v>5.760222434997559</v>
      </c>
      <c r="K150" s="47">
        <v>5.139762878417969</v>
      </c>
      <c r="L150" s="47">
        <v>4.743507385253906</v>
      </c>
      <c r="M150" s="47">
        <v>5.439764976501465</v>
      </c>
      <c r="N150" s="47">
        <v>5.751328945159912</v>
      </c>
      <c r="O150" s="47">
        <v>5.57234001159668</v>
      </c>
      <c r="P150" s="47">
        <v>6.484654426574707</v>
      </c>
      <c r="Q150" s="47">
        <v>6.67519474029541</v>
      </c>
      <c r="R150" s="47">
        <v>7.15648889541626</v>
      </c>
      <c r="S150" s="47">
        <v>7.105569362640381</v>
      </c>
      <c r="T150" s="47">
        <v>7.323337078094482</v>
      </c>
    </row>
    <row r="151" spans="1:20" ht="12.75" customHeight="1">
      <c r="A151" s="62" t="s">
        <v>120</v>
      </c>
      <c r="B151" s="46" t="s">
        <v>152</v>
      </c>
      <c r="C151" s="47">
        <v>0.7145376205444336</v>
      </c>
      <c r="D151" s="47">
        <v>0.773983359336853</v>
      </c>
      <c r="E151" s="47">
        <v>1.1050833463668823</v>
      </c>
      <c r="F151" s="47">
        <v>0.9170339107513428</v>
      </c>
      <c r="G151" s="47">
        <v>0.9095494151115417</v>
      </c>
      <c r="H151" s="47">
        <v>1.1095868349075317</v>
      </c>
      <c r="I151" s="47">
        <v>1.258968710899353</v>
      </c>
      <c r="J151" s="47">
        <v>1.4195754528045654</v>
      </c>
      <c r="K151" s="47">
        <v>1.268370509147644</v>
      </c>
      <c r="L151" s="47">
        <v>1.739591360092163</v>
      </c>
      <c r="M151" s="47">
        <v>1.8328876495361328</v>
      </c>
      <c r="N151" s="47">
        <v>2.083559513092041</v>
      </c>
      <c r="O151" s="47">
        <v>2.456406831741333</v>
      </c>
      <c r="P151" s="47">
        <v>2.1023545265197754</v>
      </c>
      <c r="Q151" s="47">
        <v>2.6075618267059326</v>
      </c>
      <c r="R151" s="47">
        <v>2.3187096118927</v>
      </c>
      <c r="S151" s="47">
        <v>2.930751323699951</v>
      </c>
      <c r="T151" s="47">
        <v>2.9861865043640137</v>
      </c>
    </row>
    <row r="152" spans="1:20" ht="12.75" customHeight="1">
      <c r="A152" s="62" t="s">
        <v>151</v>
      </c>
      <c r="B152" s="46" t="s">
        <v>64</v>
      </c>
      <c r="C152" s="47">
        <v>0.04879999905824661</v>
      </c>
      <c r="D152" s="47">
        <v>0.049400001764297485</v>
      </c>
      <c r="E152" s="47">
        <v>0.049300000071525574</v>
      </c>
      <c r="F152" s="47">
        <v>0.04953993856906891</v>
      </c>
      <c r="G152" s="47">
        <v>0.049300000071525574</v>
      </c>
      <c r="H152" s="47">
        <v>0.04910000041127205</v>
      </c>
      <c r="I152" s="47">
        <v>0.05009999871253967</v>
      </c>
      <c r="J152" s="47">
        <v>0.05285021662712097</v>
      </c>
      <c r="K152" s="47">
        <v>0.05119999870657921</v>
      </c>
      <c r="L152" s="47">
        <v>0.052299998700618744</v>
      </c>
      <c r="M152" s="47">
        <v>0.05160156264901161</v>
      </c>
      <c r="N152" s="47">
        <v>0.050700001418590546</v>
      </c>
      <c r="O152" s="47">
        <v>0.050313301384449005</v>
      </c>
      <c r="P152" s="47">
        <v>0.04780000075697899</v>
      </c>
      <c r="Q152" s="47">
        <v>0.048900000751018524</v>
      </c>
      <c r="R152" s="47">
        <v>0.04800000041723251</v>
      </c>
      <c r="S152" s="47">
        <v>0.04687201604247093</v>
      </c>
      <c r="T152" s="47">
        <v>0.04670000076293945</v>
      </c>
    </row>
    <row r="153" spans="1:20" ht="12.75" customHeight="1">
      <c r="A153" s="62" t="s">
        <v>152</v>
      </c>
      <c r="B153" s="65" t="s">
        <v>65</v>
      </c>
      <c r="C153" s="45">
        <v>6.047883033752441</v>
      </c>
      <c r="D153" s="45">
        <v>6.049773216247559</v>
      </c>
      <c r="E153" s="45">
        <v>6.148879528045654</v>
      </c>
      <c r="F153" s="45">
        <v>7.193953990936279</v>
      </c>
      <c r="G153" s="45">
        <v>7.096892833709717</v>
      </c>
      <c r="H153" s="45">
        <v>7.1336870193481445</v>
      </c>
      <c r="I153" s="45">
        <v>7.7997050285339355</v>
      </c>
      <c r="J153" s="45">
        <v>8.473734855651855</v>
      </c>
      <c r="K153" s="45">
        <v>5.577672481536865</v>
      </c>
      <c r="L153" s="45">
        <v>6.070748805999756</v>
      </c>
      <c r="M153" s="45">
        <v>5.3097662925720215</v>
      </c>
      <c r="N153" s="45">
        <v>6.3491902351379395</v>
      </c>
      <c r="O153" s="45">
        <v>5.828560829162598</v>
      </c>
      <c r="P153" s="45">
        <v>6.49724817276001</v>
      </c>
      <c r="Q153" s="45">
        <v>6.432250022888184</v>
      </c>
      <c r="R153" s="45">
        <v>6.704490661621094</v>
      </c>
      <c r="S153" s="45">
        <v>6.363034248352051</v>
      </c>
      <c r="T153" s="45">
        <v>6.709856033325195</v>
      </c>
    </row>
    <row r="154" spans="1:20" ht="12.75" customHeight="1">
      <c r="A154" s="62" t="s">
        <v>64</v>
      </c>
      <c r="B154" s="65" t="s">
        <v>206</v>
      </c>
      <c r="C154" s="45">
        <v>1.0149922370910645</v>
      </c>
      <c r="D154" s="45">
        <v>1.051871657371521</v>
      </c>
      <c r="E154" s="45">
        <v>1.113067388534546</v>
      </c>
      <c r="F154" s="45">
        <v>1.2373768091201782</v>
      </c>
      <c r="G154" s="45">
        <v>1.3038066625595093</v>
      </c>
      <c r="H154" s="45">
        <v>1.2938892841339111</v>
      </c>
      <c r="I154" s="45">
        <v>1.2873276472091675</v>
      </c>
      <c r="J154" s="45">
        <v>1.283622145652771</v>
      </c>
      <c r="K154" s="45">
        <v>1.3581420183181763</v>
      </c>
      <c r="L154" s="45">
        <v>1.275214433670044</v>
      </c>
      <c r="M154" s="45">
        <v>1.4767365455627441</v>
      </c>
      <c r="N154" s="45">
        <v>1.5359526872634888</v>
      </c>
      <c r="O154" s="45">
        <v>1.5694187879562378</v>
      </c>
      <c r="P154" s="45">
        <v>1.541850209236145</v>
      </c>
      <c r="Q154" s="45">
        <v>1.5839017629623413</v>
      </c>
      <c r="R154" s="45">
        <v>1.4809590578079224</v>
      </c>
      <c r="S154" s="45">
        <v>1.5872467756271362</v>
      </c>
      <c r="T154" s="45">
        <v>1.66987144947052</v>
      </c>
    </row>
    <row r="155" spans="1:20" ht="12.75" customHeight="1">
      <c r="A155" s="62" t="s">
        <v>65</v>
      </c>
      <c r="B155" s="65" t="s">
        <v>185</v>
      </c>
      <c r="C155" s="45">
        <v>5.758873462677002</v>
      </c>
      <c r="D155" s="45">
        <v>5.108669757843018</v>
      </c>
      <c r="E155" s="45">
        <v>5.644842147827148</v>
      </c>
      <c r="F155" s="45">
        <v>5.5339555740356445</v>
      </c>
      <c r="G155" s="45">
        <v>5.564424514770508</v>
      </c>
      <c r="H155" s="45">
        <v>5.54095983505249</v>
      </c>
      <c r="I155" s="45">
        <v>5.460902690887451</v>
      </c>
      <c r="J155" s="45">
        <v>5.438833713531494</v>
      </c>
      <c r="K155" s="45">
        <v>5.430205821990967</v>
      </c>
      <c r="L155" s="45">
        <v>5.251336574554443</v>
      </c>
      <c r="M155" s="45">
        <v>5.305570125579834</v>
      </c>
      <c r="N155" s="45">
        <v>4.1289191246032715</v>
      </c>
      <c r="O155" s="45">
        <v>3.9789562225341797</v>
      </c>
      <c r="P155" s="45">
        <v>4.1834306716918945</v>
      </c>
      <c r="Q155" s="45">
        <v>4.362135410308838</v>
      </c>
      <c r="R155" s="45">
        <v>4.503554344177246</v>
      </c>
      <c r="S155" s="45">
        <v>4.6738200187683105</v>
      </c>
      <c r="T155" s="45">
        <v>4.845380783081055</v>
      </c>
    </row>
    <row r="156" spans="1:20" ht="12.75" customHeight="1">
      <c r="A156" s="62" t="s">
        <v>206</v>
      </c>
      <c r="B156" s="65" t="s">
        <v>66</v>
      </c>
      <c r="C156" s="45">
        <v>1.3410975933074951</v>
      </c>
      <c r="D156" s="45">
        <v>1.3478502035140991</v>
      </c>
      <c r="E156" s="45">
        <v>1.406035304069519</v>
      </c>
      <c r="F156" s="45">
        <v>1.3776295185089111</v>
      </c>
      <c r="G156" s="45">
        <v>1.4141403436660767</v>
      </c>
      <c r="H156" s="45">
        <v>1.3152387142181396</v>
      </c>
      <c r="I156" s="45">
        <v>1.2864179611206055</v>
      </c>
      <c r="J156" s="45">
        <v>1.2517582178115845</v>
      </c>
      <c r="K156" s="45">
        <v>0.4510081708431244</v>
      </c>
      <c r="L156" s="45">
        <v>0.4734629690647125</v>
      </c>
      <c r="M156" s="45">
        <v>0.45895519852638245</v>
      </c>
      <c r="N156" s="45">
        <v>0.4791978597640991</v>
      </c>
      <c r="O156" s="45">
        <v>0.5128799080848694</v>
      </c>
      <c r="P156" s="45">
        <v>0.5130459070205688</v>
      </c>
      <c r="Q156" s="45">
        <v>0.5547227263450623</v>
      </c>
      <c r="R156" s="45">
        <v>0.555067241191864</v>
      </c>
      <c r="S156" s="45">
        <v>0.5437120199203491</v>
      </c>
      <c r="T156" s="45">
        <v>0.621550977230072</v>
      </c>
    </row>
    <row r="157" spans="1:20" ht="12.75" customHeight="1">
      <c r="A157" s="62" t="s">
        <v>185</v>
      </c>
      <c r="B157" s="65" t="s">
        <v>67</v>
      </c>
      <c r="C157" s="45">
        <v>1.3850481510162354</v>
      </c>
      <c r="D157" s="45">
        <v>1.4243347644805908</v>
      </c>
      <c r="E157" s="45">
        <v>1.5784612894058228</v>
      </c>
      <c r="F157" s="45">
        <v>1.6165549755096436</v>
      </c>
      <c r="G157" s="45">
        <v>1.4584276676177979</v>
      </c>
      <c r="H157" s="45">
        <v>1.6216087341308594</v>
      </c>
      <c r="I157" s="45">
        <v>1.7073029279708862</v>
      </c>
      <c r="J157" s="45">
        <v>1.7286958694458008</v>
      </c>
      <c r="K157" s="45">
        <v>1.878640055656433</v>
      </c>
      <c r="L157" s="45">
        <v>2.0875749588012695</v>
      </c>
      <c r="M157" s="45">
        <v>2.3175368309020996</v>
      </c>
      <c r="N157" s="45">
        <v>2.45782470703125</v>
      </c>
      <c r="O157" s="45">
        <v>2.4450459480285645</v>
      </c>
      <c r="P157" s="45">
        <v>2.556042432785034</v>
      </c>
      <c r="Q157" s="45">
        <v>2.5751590728759766</v>
      </c>
      <c r="R157" s="45">
        <v>2.723015785217285</v>
      </c>
      <c r="S157" s="45">
        <v>2.992799758911133</v>
      </c>
      <c r="T157" s="45">
        <v>3.057873010635376</v>
      </c>
    </row>
    <row r="158" spans="1:20" ht="12.75" customHeight="1">
      <c r="A158" s="62" t="s">
        <v>66</v>
      </c>
      <c r="B158" s="46" t="s">
        <v>121</v>
      </c>
      <c r="C158" s="47">
        <v>4.286450386047363</v>
      </c>
      <c r="D158" s="47">
        <v>4.135034084320068</v>
      </c>
      <c r="E158" s="47">
        <v>4.315506458282471</v>
      </c>
      <c r="F158" s="47">
        <v>3.9454398155212402</v>
      </c>
      <c r="G158" s="47">
        <v>4.064647197723389</v>
      </c>
      <c r="H158" s="47">
        <v>3.8210835456848145</v>
      </c>
      <c r="I158" s="47">
        <v>3.9075260162353516</v>
      </c>
      <c r="J158" s="47">
        <v>3.9674057960510254</v>
      </c>
      <c r="K158" s="47">
        <v>4.020298004150391</v>
      </c>
      <c r="L158" s="47">
        <v>3.9783754348754883</v>
      </c>
      <c r="M158" s="47">
        <v>3.919316530227661</v>
      </c>
      <c r="N158" s="47">
        <v>4.011932849884033</v>
      </c>
      <c r="O158" s="47">
        <v>3.9136149883270264</v>
      </c>
      <c r="P158" s="47">
        <v>4.024467945098877</v>
      </c>
      <c r="Q158" s="47">
        <v>4.006771564483643</v>
      </c>
      <c r="R158" s="47">
        <v>4.186058044433594</v>
      </c>
      <c r="S158" s="47">
        <v>4.207666873931885</v>
      </c>
      <c r="T158" s="47">
        <v>4.386204242706299</v>
      </c>
    </row>
    <row r="159" spans="1:20" ht="12.75" customHeight="1">
      <c r="A159" s="62" t="s">
        <v>67</v>
      </c>
      <c r="B159" s="46" t="s">
        <v>218</v>
      </c>
      <c r="C159" s="47" t="s">
        <v>204</v>
      </c>
      <c r="D159" s="47" t="s">
        <v>204</v>
      </c>
      <c r="E159" s="47" t="s">
        <v>204</v>
      </c>
      <c r="F159" s="47" t="s">
        <v>204</v>
      </c>
      <c r="G159" s="47" t="s">
        <v>204</v>
      </c>
      <c r="H159" s="47" t="s">
        <v>204</v>
      </c>
      <c r="I159" s="47" t="s">
        <v>204</v>
      </c>
      <c r="J159" s="47" t="s">
        <v>204</v>
      </c>
      <c r="K159" s="47" t="s">
        <v>204</v>
      </c>
      <c r="L159" s="47">
        <v>0.5128922462463379</v>
      </c>
      <c r="M159" s="47">
        <v>0.5135435461997986</v>
      </c>
      <c r="N159" s="47">
        <v>0.5126579999923706</v>
      </c>
      <c r="O159" s="47">
        <v>0.5105924606323242</v>
      </c>
      <c r="P159" s="47">
        <v>0.5077876448631287</v>
      </c>
      <c r="Q159" s="47">
        <v>0.5049855709075928</v>
      </c>
      <c r="R159" s="47">
        <v>0.502673327922821</v>
      </c>
      <c r="S159" s="47">
        <v>0.5009061694145203</v>
      </c>
      <c r="T159" s="47">
        <v>0.5630068182945251</v>
      </c>
    </row>
    <row r="160" spans="1:20" ht="12.75" customHeight="1">
      <c r="A160" s="62" t="s">
        <v>121</v>
      </c>
      <c r="B160" s="46" t="s">
        <v>68</v>
      </c>
      <c r="C160" s="47">
        <v>3.6054913997650146</v>
      </c>
      <c r="D160" s="47">
        <v>3.6034164428710938</v>
      </c>
      <c r="E160" s="47">
        <v>3.7914578914642334</v>
      </c>
      <c r="F160" s="47">
        <v>3.755316734313965</v>
      </c>
      <c r="G160" s="47">
        <v>3.7838046550750732</v>
      </c>
      <c r="H160" s="47">
        <v>3.652064323425293</v>
      </c>
      <c r="I160" s="47">
        <v>3.7536184787750244</v>
      </c>
      <c r="J160" s="47">
        <v>3.722740411758423</v>
      </c>
      <c r="K160" s="47">
        <v>3.6172258853912354</v>
      </c>
      <c r="L160" s="47">
        <v>3.610290050506592</v>
      </c>
      <c r="M160" s="47">
        <v>3.523867607116699</v>
      </c>
      <c r="N160" s="47">
        <v>3.5400493144989014</v>
      </c>
      <c r="O160" s="47">
        <v>3.464810848236084</v>
      </c>
      <c r="P160" s="47">
        <v>3.2934558391571045</v>
      </c>
      <c r="Q160" s="47">
        <v>3.0867812633514404</v>
      </c>
      <c r="R160" s="47">
        <v>3.0379245281219482</v>
      </c>
      <c r="S160" s="47">
        <v>2.744182825088501</v>
      </c>
      <c r="T160" s="47">
        <v>2.8221960067749023</v>
      </c>
    </row>
    <row r="161" spans="1:20" s="64" customFormat="1" ht="16.5">
      <c r="A161" s="66" t="s">
        <v>218</v>
      </c>
      <c r="B161" s="46" t="s">
        <v>122</v>
      </c>
      <c r="C161" s="47">
        <v>4.532327175140381</v>
      </c>
      <c r="D161" s="47">
        <v>5.44134521484375</v>
      </c>
      <c r="E161" s="47">
        <v>4.910861492156982</v>
      </c>
      <c r="F161" s="47">
        <v>4.122826099395752</v>
      </c>
      <c r="G161" s="47">
        <v>3.519867181777954</v>
      </c>
      <c r="H161" s="47">
        <v>3.4910073280334473</v>
      </c>
      <c r="I161" s="47">
        <v>3.519246816635132</v>
      </c>
      <c r="J161" s="47">
        <v>3.3441176414489746</v>
      </c>
      <c r="K161" s="47">
        <v>3.3056106567382812</v>
      </c>
      <c r="L161" s="47">
        <v>3.2008285522460938</v>
      </c>
      <c r="M161" s="47">
        <v>3.14164137840271</v>
      </c>
      <c r="N161" s="47">
        <v>3.2585325241088867</v>
      </c>
      <c r="O161" s="47">
        <v>3.380387544631958</v>
      </c>
      <c r="P161" s="47">
        <v>3.233705997467041</v>
      </c>
      <c r="Q161" s="47">
        <v>3.396693706512451</v>
      </c>
      <c r="R161" s="47">
        <v>3.4544103145599365</v>
      </c>
      <c r="S161" s="47">
        <v>3.658529043197632</v>
      </c>
      <c r="T161" s="47">
        <v>4.052533149719238</v>
      </c>
    </row>
    <row r="162" spans="1:20" ht="12.75" customHeight="1">
      <c r="A162" s="62" t="s">
        <v>68</v>
      </c>
      <c r="B162" s="46" t="s">
        <v>186</v>
      </c>
      <c r="C162" s="47">
        <v>3.074916124343872</v>
      </c>
      <c r="D162" s="47">
        <v>3.0654900074005127</v>
      </c>
      <c r="E162" s="47">
        <v>3.4063708782196045</v>
      </c>
      <c r="F162" s="47">
        <v>3.3932502269744873</v>
      </c>
      <c r="G162" s="47">
        <v>3.4489188194274902</v>
      </c>
      <c r="H162" s="47">
        <v>4.299814224243164</v>
      </c>
      <c r="I162" s="47">
        <v>4.276245594024658</v>
      </c>
      <c r="J162" s="47">
        <v>5.881632328033447</v>
      </c>
      <c r="K162" s="47">
        <v>7.437654972076416</v>
      </c>
      <c r="L162" s="47">
        <v>8.385744094848633</v>
      </c>
      <c r="M162" s="47">
        <v>11.093182563781738</v>
      </c>
      <c r="N162" s="47">
        <v>12.72648811340332</v>
      </c>
      <c r="O162" s="47">
        <v>14.078497886657715</v>
      </c>
      <c r="P162" s="47">
        <v>14.028056144714355</v>
      </c>
      <c r="Q162" s="47">
        <v>13.081666946411133</v>
      </c>
      <c r="R162" s="47">
        <v>12.437810897827148</v>
      </c>
      <c r="S162" s="47">
        <v>13.301088333129883</v>
      </c>
      <c r="T162" s="47">
        <v>13.106383323669434</v>
      </c>
    </row>
    <row r="163" spans="1:20" ht="11.25" customHeight="1">
      <c r="A163" s="62" t="s">
        <v>122</v>
      </c>
      <c r="B163" s="65" t="s">
        <v>69</v>
      </c>
      <c r="C163" s="45">
        <v>0.9489778876304626</v>
      </c>
      <c r="D163" s="45">
        <v>0.9885566830635071</v>
      </c>
      <c r="E163" s="45">
        <v>1.012947678565979</v>
      </c>
      <c r="F163" s="45">
        <v>1.0798038244247437</v>
      </c>
      <c r="G163" s="45">
        <v>1.1165233850479126</v>
      </c>
      <c r="H163" s="45">
        <v>1.12702476978302</v>
      </c>
      <c r="I163" s="45">
        <v>1.1407569646835327</v>
      </c>
      <c r="J163" s="45">
        <v>1.148937463760376</v>
      </c>
      <c r="K163" s="45">
        <v>1.1397935152053833</v>
      </c>
      <c r="L163" s="45">
        <v>1.1643024682998657</v>
      </c>
      <c r="M163" s="45">
        <v>1.176149606704712</v>
      </c>
      <c r="N163" s="45">
        <v>1.2930947542190552</v>
      </c>
      <c r="O163" s="45">
        <v>1.2969489097595215</v>
      </c>
      <c r="P163" s="45">
        <v>1.259558081626892</v>
      </c>
      <c r="Q163" s="45">
        <v>1.3461887836456299</v>
      </c>
      <c r="R163" s="45">
        <v>1.4383018016815186</v>
      </c>
      <c r="S163" s="45">
        <v>1.4596325159072876</v>
      </c>
      <c r="T163" s="45">
        <v>1.4862220287322998</v>
      </c>
    </row>
    <row r="164" spans="1:20" ht="12.75" customHeight="1">
      <c r="A164" s="62" t="s">
        <v>186</v>
      </c>
      <c r="B164" s="65" t="s">
        <v>123</v>
      </c>
      <c r="C164" s="45">
        <v>0.0738999992609024</v>
      </c>
      <c r="D164" s="45">
        <v>0.07410000264644623</v>
      </c>
      <c r="E164" s="45">
        <v>0.06989999860525131</v>
      </c>
      <c r="F164" s="45">
        <v>0.07259999960660934</v>
      </c>
      <c r="G164" s="45">
        <v>0.06949999928474426</v>
      </c>
      <c r="H164" s="45">
        <v>0.06970000267028809</v>
      </c>
      <c r="I164" s="45">
        <v>0.06340000033378601</v>
      </c>
      <c r="J164" s="45">
        <v>0.06669999659061432</v>
      </c>
      <c r="K164" s="45">
        <v>0.06539999693632126</v>
      </c>
      <c r="L164" s="45">
        <v>0.06679999828338623</v>
      </c>
      <c r="M164" s="45">
        <v>0.0738999992609024</v>
      </c>
      <c r="N164" s="45">
        <v>0.08429999649524689</v>
      </c>
      <c r="O164" s="45">
        <v>0.08250000327825546</v>
      </c>
      <c r="P164" s="45">
        <v>0.09690000116825104</v>
      </c>
      <c r="Q164" s="45">
        <v>0.09520000219345093</v>
      </c>
      <c r="R164" s="45">
        <v>0.08910000324249268</v>
      </c>
      <c r="S164" s="45">
        <v>0.09548801183700562</v>
      </c>
      <c r="T164" s="45">
        <v>0.11888778209686279</v>
      </c>
    </row>
    <row r="165" spans="1:20" ht="12.75" customHeight="1">
      <c r="A165" s="62" t="s">
        <v>69</v>
      </c>
      <c r="B165" s="65" t="s">
        <v>187</v>
      </c>
      <c r="C165" s="45">
        <v>0.10468976944684982</v>
      </c>
      <c r="D165" s="45">
        <v>0.10078781098127365</v>
      </c>
      <c r="E165" s="45">
        <v>0.11614663153886795</v>
      </c>
      <c r="F165" s="45">
        <v>0.12517741322517395</v>
      </c>
      <c r="G165" s="45">
        <v>0.14430849254131317</v>
      </c>
      <c r="H165" s="45">
        <v>0.1586732566356659</v>
      </c>
      <c r="I165" s="45">
        <v>0.16324621438980103</v>
      </c>
      <c r="J165" s="45">
        <v>0.16648370027542114</v>
      </c>
      <c r="K165" s="45">
        <v>0.17709626257419586</v>
      </c>
      <c r="L165" s="45">
        <v>0.19137051701545715</v>
      </c>
      <c r="M165" s="45">
        <v>0.1907108873128891</v>
      </c>
      <c r="N165" s="45">
        <v>0.1563161313533783</v>
      </c>
      <c r="O165" s="45">
        <v>0.17258207499980927</v>
      </c>
      <c r="P165" s="45">
        <v>0.20156922936439514</v>
      </c>
      <c r="Q165" s="45">
        <v>0.2389572709798813</v>
      </c>
      <c r="R165" s="45">
        <v>0.3006696403026581</v>
      </c>
      <c r="S165" s="45">
        <v>0.267325758934021</v>
      </c>
      <c r="T165" s="45">
        <v>0.26847442984580994</v>
      </c>
    </row>
    <row r="166" spans="1:20" ht="12.75" customHeight="1">
      <c r="A166" s="62" t="s">
        <v>123</v>
      </c>
      <c r="B166" s="65" t="s">
        <v>124</v>
      </c>
      <c r="C166" s="45">
        <v>0.004939999897032976</v>
      </c>
      <c r="D166" s="45">
        <v>0.010300000198185444</v>
      </c>
      <c r="E166" s="45">
        <v>0.009970000013709068</v>
      </c>
      <c r="F166" s="45">
        <v>0.011699999682605267</v>
      </c>
      <c r="G166" s="45">
        <v>0.0183400958776474</v>
      </c>
      <c r="H166" s="45">
        <v>1.0751712322235107</v>
      </c>
      <c r="I166" s="45">
        <v>1.1482867002487183</v>
      </c>
      <c r="J166" s="45">
        <v>1.1180254220962524</v>
      </c>
      <c r="K166" s="45">
        <v>1.1441129446029663</v>
      </c>
      <c r="L166" s="45">
        <v>0.9924026131629944</v>
      </c>
      <c r="M166" s="45">
        <v>0.9671068787574768</v>
      </c>
      <c r="N166" s="45">
        <v>1.120941400527954</v>
      </c>
      <c r="O166" s="45">
        <v>1.1667289733886719</v>
      </c>
      <c r="P166" s="45">
        <v>1.2209141254425049</v>
      </c>
      <c r="Q166" s="45">
        <v>1.2667165994644165</v>
      </c>
      <c r="R166" s="45">
        <v>1.3235249519348145</v>
      </c>
      <c r="S166" s="45">
        <v>1.3928943872451782</v>
      </c>
      <c r="T166" s="45">
        <v>1.4535558223724365</v>
      </c>
    </row>
    <row r="167" spans="1:20" ht="12.75" customHeight="1">
      <c r="A167" s="62" t="s">
        <v>187</v>
      </c>
      <c r="B167" s="65" t="s">
        <v>153</v>
      </c>
      <c r="C167" s="45">
        <v>14.426229476928711</v>
      </c>
      <c r="D167" s="45">
        <v>14.122178077697754</v>
      </c>
      <c r="E167" s="45">
        <v>14.25875473022461</v>
      </c>
      <c r="F167" s="45">
        <v>14.001852989196777</v>
      </c>
      <c r="G167" s="45">
        <v>13.795902252197266</v>
      </c>
      <c r="H167" s="45">
        <v>13.948821067810059</v>
      </c>
      <c r="I167" s="45">
        <v>13.859807014465332</v>
      </c>
      <c r="J167" s="45">
        <v>13.825343132019043</v>
      </c>
      <c r="K167" s="45">
        <v>13.8267183303833</v>
      </c>
      <c r="L167" s="45">
        <v>13.541769981384277</v>
      </c>
      <c r="M167" s="45">
        <v>13.548515319824219</v>
      </c>
      <c r="N167" s="45">
        <v>13.840485572814941</v>
      </c>
      <c r="O167" s="45">
        <v>13.823967933654785</v>
      </c>
      <c r="P167" s="45">
        <v>14.197775840759277</v>
      </c>
      <c r="Q167" s="45">
        <v>14.169639587402344</v>
      </c>
      <c r="R167" s="45">
        <v>14.143013000488281</v>
      </c>
      <c r="S167" s="45">
        <v>14.116485595703125</v>
      </c>
      <c r="T167" s="45">
        <v>14.085894584655762</v>
      </c>
    </row>
    <row r="168" spans="1:20" ht="12.75" customHeight="1">
      <c r="A168" s="62" t="s">
        <v>124</v>
      </c>
      <c r="B168" s="46" t="s">
        <v>154</v>
      </c>
      <c r="C168" s="47">
        <v>0.03319999948143959</v>
      </c>
      <c r="D168" s="47">
        <v>0.04910000041127205</v>
      </c>
      <c r="E168" s="47">
        <v>0.06629999727010727</v>
      </c>
      <c r="F168" s="47">
        <v>0.07129999995231628</v>
      </c>
      <c r="G168" s="47">
        <v>0.08049999922513962</v>
      </c>
      <c r="H168" s="47">
        <v>0.0940999984741211</v>
      </c>
      <c r="I168" s="47">
        <v>0.11213035136461258</v>
      </c>
      <c r="J168" s="47">
        <v>0.12244564294815063</v>
      </c>
      <c r="K168" s="47">
        <v>0.09669999778270721</v>
      </c>
      <c r="L168" s="47">
        <v>0.13493536412715912</v>
      </c>
      <c r="M168" s="47">
        <v>0.13236871361732483</v>
      </c>
      <c r="N168" s="47">
        <v>0.1381688117980957</v>
      </c>
      <c r="O168" s="47">
        <v>0.10601386427879333</v>
      </c>
      <c r="P168" s="47">
        <v>0.11300577968358994</v>
      </c>
      <c r="Q168" s="47">
        <v>0.1038014218211174</v>
      </c>
      <c r="R168" s="47">
        <v>0.11880297213792801</v>
      </c>
      <c r="S168" s="47">
        <v>0.12007228285074234</v>
      </c>
      <c r="T168" s="47">
        <v>0.12108151614665985</v>
      </c>
    </row>
    <row r="169" spans="1:20" ht="12.75" customHeight="1">
      <c r="A169" s="62" t="s">
        <v>153</v>
      </c>
      <c r="B169" s="46" t="s">
        <v>21</v>
      </c>
      <c r="C169" s="47">
        <v>10.654356002807617</v>
      </c>
      <c r="D169" s="47">
        <v>10.915611267089844</v>
      </c>
      <c r="E169" s="47">
        <v>10.717354774475098</v>
      </c>
      <c r="F169" s="47">
        <v>10.935361862182617</v>
      </c>
      <c r="G169" s="47">
        <v>10.861039161682129</v>
      </c>
      <c r="H169" s="47">
        <v>11.050084114074707</v>
      </c>
      <c r="I169" s="47">
        <v>11.430179595947266</v>
      </c>
      <c r="J169" s="47">
        <v>10.9409761428833</v>
      </c>
      <c r="K169" s="47">
        <v>11.0106840133667</v>
      </c>
      <c r="L169" s="47">
        <v>10.600400924682617</v>
      </c>
      <c r="M169" s="47">
        <v>10.65798568725586</v>
      </c>
      <c r="N169" s="47">
        <v>10.948967933654785</v>
      </c>
      <c r="O169" s="47">
        <v>10.926094055175781</v>
      </c>
      <c r="P169" s="47">
        <v>11.11361312866211</v>
      </c>
      <c r="Q169" s="47">
        <v>11.142437934875488</v>
      </c>
      <c r="R169" s="47">
        <v>10.7732572555542</v>
      </c>
      <c r="S169" s="47">
        <v>10.525796890258789</v>
      </c>
      <c r="T169" s="47">
        <v>10.489606857299805</v>
      </c>
    </row>
    <row r="170" spans="1:20" ht="12.75" customHeight="1">
      <c r="A170" s="62" t="s">
        <v>154</v>
      </c>
      <c r="B170" s="46" t="s">
        <v>188</v>
      </c>
      <c r="C170" s="47">
        <v>32.60801315307617</v>
      </c>
      <c r="D170" s="47">
        <v>26.860387802124023</v>
      </c>
      <c r="E170" s="47">
        <v>22.580577850341797</v>
      </c>
      <c r="F170" s="47">
        <v>34.96961975097656</v>
      </c>
      <c r="G170" s="47">
        <v>34.25168228149414</v>
      </c>
      <c r="H170" s="47">
        <v>34.08125305175781</v>
      </c>
      <c r="I170" s="47">
        <v>32.5045280456543</v>
      </c>
      <c r="J170" s="47">
        <v>34.213558197021484</v>
      </c>
      <c r="K170" s="47">
        <v>1.5326253175735474</v>
      </c>
      <c r="L170" s="47">
        <v>11.63193416595459</v>
      </c>
      <c r="M170" s="47">
        <v>31.583316802978516</v>
      </c>
      <c r="N170" s="47">
        <v>32.20405578613281</v>
      </c>
      <c r="O170" s="47">
        <v>30.962472915649414</v>
      </c>
      <c r="P170" s="47">
        <v>30.110204696655273</v>
      </c>
      <c r="Q170" s="47">
        <v>31.300050735473633</v>
      </c>
      <c r="R170" s="47">
        <v>30.662212371826172</v>
      </c>
      <c r="S170" s="47">
        <v>29.38096809387207</v>
      </c>
      <c r="T170" s="47">
        <v>32.469627380371094</v>
      </c>
    </row>
    <row r="171" spans="1:20" ht="12.75" customHeight="1">
      <c r="A171" s="62" t="s">
        <v>21</v>
      </c>
      <c r="B171" s="46" t="s">
        <v>189</v>
      </c>
      <c r="C171" s="47">
        <v>9.493467330932617</v>
      </c>
      <c r="D171" s="47">
        <v>10.219178199768066</v>
      </c>
      <c r="E171" s="47">
        <v>9.873556137084961</v>
      </c>
      <c r="F171" s="47">
        <v>9.630967140197754</v>
      </c>
      <c r="G171" s="47">
        <v>9.140971183776855</v>
      </c>
      <c r="H171" s="47">
        <v>8.96487045288086</v>
      </c>
      <c r="I171" s="47">
        <v>8.925273895263672</v>
      </c>
      <c r="J171" s="47">
        <v>9.032628059387207</v>
      </c>
      <c r="K171" s="47">
        <v>8.731553077697754</v>
      </c>
      <c r="L171" s="47">
        <v>9.646149635314941</v>
      </c>
      <c r="M171" s="47">
        <v>10.682340621948242</v>
      </c>
      <c r="N171" s="47">
        <v>9.665668487548828</v>
      </c>
      <c r="O171" s="47">
        <v>10.872485160827637</v>
      </c>
      <c r="P171" s="47">
        <v>12.103819847106934</v>
      </c>
      <c r="Q171" s="47">
        <v>11.045802116394043</v>
      </c>
      <c r="R171" s="47">
        <v>11.930257797241211</v>
      </c>
      <c r="S171" s="47">
        <v>11.629953384399414</v>
      </c>
      <c r="T171" s="47">
        <v>11.747823715209961</v>
      </c>
    </row>
    <row r="172" spans="1:20" ht="12.75" customHeight="1">
      <c r="A172" s="62" t="s">
        <v>188</v>
      </c>
      <c r="B172" s="46" t="s">
        <v>22</v>
      </c>
      <c r="C172" s="47">
        <v>7.4839043617248535</v>
      </c>
      <c r="D172" s="47">
        <v>7.532968044281006</v>
      </c>
      <c r="E172" s="47">
        <v>7.925370216369629</v>
      </c>
      <c r="F172" s="47">
        <v>7.614058017730713</v>
      </c>
      <c r="G172" s="47">
        <v>7.500736713409424</v>
      </c>
      <c r="H172" s="47">
        <v>7.383221626281738</v>
      </c>
      <c r="I172" s="47">
        <v>7.559129238128662</v>
      </c>
      <c r="J172" s="47">
        <v>8.094758987426758</v>
      </c>
      <c r="K172" s="47">
        <v>7.650796890258789</v>
      </c>
      <c r="L172" s="47">
        <v>7.916722774505615</v>
      </c>
      <c r="M172" s="47">
        <v>8.036880493164062</v>
      </c>
      <c r="N172" s="47">
        <v>8.434786796569824</v>
      </c>
      <c r="O172" s="47">
        <v>8.3556489944458</v>
      </c>
      <c r="P172" s="47">
        <v>8.697982788085938</v>
      </c>
      <c r="Q172" s="47">
        <v>8.414874076843262</v>
      </c>
      <c r="R172" s="47">
        <v>8.721965789794922</v>
      </c>
      <c r="S172" s="47">
        <v>8.72655200958252</v>
      </c>
      <c r="T172" s="47">
        <v>8.40282154083252</v>
      </c>
    </row>
    <row r="173" spans="1:20" ht="12.75" customHeight="1">
      <c r="A173" s="62" t="s">
        <v>189</v>
      </c>
      <c r="B173" s="65" t="s">
        <v>70</v>
      </c>
      <c r="C173" s="45">
        <v>0.6389909386634827</v>
      </c>
      <c r="D173" s="45">
        <v>0.48806506395339966</v>
      </c>
      <c r="E173" s="45">
        <v>0.5734280347824097</v>
      </c>
      <c r="F173" s="45">
        <v>0.5174864530563354</v>
      </c>
      <c r="G173" s="45">
        <v>0.5608813166618347</v>
      </c>
      <c r="H173" s="45">
        <v>0.6090850234031677</v>
      </c>
      <c r="I173" s="45">
        <v>0.6151424050331116</v>
      </c>
      <c r="J173" s="45">
        <v>0.6464897394180298</v>
      </c>
      <c r="K173" s="45">
        <v>0.692887008190155</v>
      </c>
      <c r="L173" s="45">
        <v>0.7223557233810425</v>
      </c>
      <c r="M173" s="45">
        <v>0.753394365310669</v>
      </c>
      <c r="N173" s="45">
        <v>0.7755905985832214</v>
      </c>
      <c r="O173" s="45">
        <v>0.7245684862136841</v>
      </c>
      <c r="P173" s="45">
        <v>0.7722854018211365</v>
      </c>
      <c r="Q173" s="45">
        <v>0.7658193111419678</v>
      </c>
      <c r="R173" s="45">
        <v>0.7293936610221863</v>
      </c>
      <c r="S173" s="45">
        <v>0.7804923057556152</v>
      </c>
      <c r="T173" s="45">
        <v>0.8205464482307434</v>
      </c>
    </row>
    <row r="174" spans="1:20" ht="12.75" customHeight="1">
      <c r="A174" s="62" t="s">
        <v>22</v>
      </c>
      <c r="B174" s="65" t="s">
        <v>155</v>
      </c>
      <c r="C174" s="45">
        <v>0.12057271599769592</v>
      </c>
      <c r="D174" s="45">
        <v>0.1178286075592041</v>
      </c>
      <c r="E174" s="45">
        <v>0.11671631783246994</v>
      </c>
      <c r="F174" s="45">
        <v>0.11502696573734283</v>
      </c>
      <c r="G174" s="45">
        <v>0.11005248129367828</v>
      </c>
      <c r="H174" s="45">
        <v>0.11073094606399536</v>
      </c>
      <c r="I174" s="45">
        <v>0.10787981003522873</v>
      </c>
      <c r="J174" s="45">
        <v>0.10455626994371414</v>
      </c>
      <c r="K174" s="45">
        <v>0.10073799639940262</v>
      </c>
      <c r="L174" s="45">
        <v>0.09759999811649323</v>
      </c>
      <c r="M174" s="45">
        <v>0.06939999759197235</v>
      </c>
      <c r="N174" s="45">
        <v>0.06689999997615814</v>
      </c>
      <c r="O174" s="45">
        <v>0.07027292996644974</v>
      </c>
      <c r="P174" s="45">
        <v>0.07209999859333038</v>
      </c>
      <c r="Q174" s="45">
        <v>0.06960000097751617</v>
      </c>
      <c r="R174" s="45">
        <v>0.06300000101327896</v>
      </c>
      <c r="S174" s="45">
        <v>0.06120000034570694</v>
      </c>
      <c r="T174" s="45">
        <v>0.06430000066757202</v>
      </c>
    </row>
    <row r="175" spans="1:20" ht="12.75" customHeight="1">
      <c r="A175" s="62" t="s">
        <v>70</v>
      </c>
      <c r="B175" s="65" t="s">
        <v>125</v>
      </c>
      <c r="C175" s="45">
        <v>0.46615782380104065</v>
      </c>
      <c r="D175" s="45">
        <v>0.4529828131198883</v>
      </c>
      <c r="E175" s="45">
        <v>0.6332280039787292</v>
      </c>
      <c r="F175" s="45">
        <v>0.5715844035148621</v>
      </c>
      <c r="G175" s="45">
        <v>0.4330753684043884</v>
      </c>
      <c r="H175" s="45">
        <v>0.3161359131336212</v>
      </c>
      <c r="I175" s="45">
        <v>0.35703790187835693</v>
      </c>
      <c r="J175" s="45">
        <v>0.34638556838035583</v>
      </c>
      <c r="K175" s="45">
        <v>0.33795860409736633</v>
      </c>
      <c r="L175" s="45">
        <v>0.3676166832447052</v>
      </c>
      <c r="M175" s="45">
        <v>0.6342558264732361</v>
      </c>
      <c r="N175" s="45">
        <v>0.6515973210334778</v>
      </c>
      <c r="O175" s="45">
        <v>0.748698353767395</v>
      </c>
      <c r="P175" s="45">
        <v>0.6936623454093933</v>
      </c>
      <c r="Q175" s="45">
        <v>0.7095495462417603</v>
      </c>
      <c r="R175" s="45">
        <v>0.7840865850448608</v>
      </c>
      <c r="S175" s="45">
        <v>0.678331196308136</v>
      </c>
      <c r="T175" s="45">
        <v>0.6449418663978577</v>
      </c>
    </row>
    <row r="176" spans="1:20" ht="12.75" customHeight="1">
      <c r="A176" s="62" t="s">
        <v>155</v>
      </c>
      <c r="B176" s="65" t="s">
        <v>71</v>
      </c>
      <c r="C176" s="45">
        <v>1.7391303777694702</v>
      </c>
      <c r="D176" s="45">
        <v>1.7761989831924438</v>
      </c>
      <c r="E176" s="45">
        <v>1.8058691024780273</v>
      </c>
      <c r="F176" s="45">
        <v>1.831501841545105</v>
      </c>
      <c r="G176" s="45">
        <v>1.857872724533081</v>
      </c>
      <c r="H176" s="45">
        <v>1.8885741233825684</v>
      </c>
      <c r="I176" s="45">
        <v>1.924927830696106</v>
      </c>
      <c r="J176" s="45">
        <v>1.9675356149673462</v>
      </c>
      <c r="K176" s="45">
        <v>2.014098644256592</v>
      </c>
      <c r="L176" s="45">
        <v>2.066115617752075</v>
      </c>
      <c r="M176" s="45">
        <v>2.1208908557891846</v>
      </c>
      <c r="N176" s="45">
        <v>2.1774632930755615</v>
      </c>
      <c r="O176" s="45">
        <v>2.2371363639831543</v>
      </c>
      <c r="P176" s="45">
        <v>2.3001725673675537</v>
      </c>
      <c r="Q176" s="45">
        <v>2.366863965988159</v>
      </c>
      <c r="R176" s="45">
        <v>2.4330899715423584</v>
      </c>
      <c r="S176" s="45">
        <v>2.5</v>
      </c>
      <c r="T176" s="45">
        <v>2.569042921066284</v>
      </c>
    </row>
    <row r="177" spans="1:20" ht="12.75" customHeight="1">
      <c r="A177" s="62" t="s">
        <v>125</v>
      </c>
      <c r="B177" s="65" t="s">
        <v>23</v>
      </c>
      <c r="C177" s="45">
        <v>8.20268726348877</v>
      </c>
      <c r="D177" s="45">
        <v>7.829494476318359</v>
      </c>
      <c r="E177" s="45">
        <v>7.974343776702881</v>
      </c>
      <c r="F177" s="45">
        <v>8.330273628234863</v>
      </c>
      <c r="G177" s="45">
        <v>8.738824844360352</v>
      </c>
      <c r="H177" s="45">
        <v>8.674256324768066</v>
      </c>
      <c r="I177" s="45">
        <v>9.33011245727539</v>
      </c>
      <c r="J177" s="45">
        <v>9.300743103027344</v>
      </c>
      <c r="K177" s="45">
        <v>9.27601146697998</v>
      </c>
      <c r="L177" s="45">
        <v>9.417179107666016</v>
      </c>
      <c r="M177" s="45">
        <v>9.275481224060059</v>
      </c>
      <c r="N177" s="45">
        <v>9.525915145874023</v>
      </c>
      <c r="O177" s="45">
        <v>9.263506889343262</v>
      </c>
      <c r="P177" s="45">
        <v>9.493213653564453</v>
      </c>
      <c r="Q177" s="45">
        <v>9.545419692993164</v>
      </c>
      <c r="R177" s="45">
        <v>9.256211280822754</v>
      </c>
      <c r="S177" s="45">
        <v>9.267815589904785</v>
      </c>
      <c r="T177" s="45">
        <v>9.525187492370605</v>
      </c>
    </row>
    <row r="178" spans="1:20" ht="12.75" customHeight="1">
      <c r="A178" s="62" t="s">
        <v>71</v>
      </c>
      <c r="B178" s="46" t="s">
        <v>219</v>
      </c>
      <c r="C178" s="47" t="s">
        <v>204</v>
      </c>
      <c r="D178" s="47" t="s">
        <v>204</v>
      </c>
      <c r="E178" s="47" t="s">
        <v>204</v>
      </c>
      <c r="F178" s="47" t="s">
        <v>204</v>
      </c>
      <c r="G178" s="47" t="s">
        <v>204</v>
      </c>
      <c r="H178" s="47" t="s">
        <v>204</v>
      </c>
      <c r="I178" s="47" t="s">
        <v>204</v>
      </c>
      <c r="J178" s="47">
        <v>0.14675194025039673</v>
      </c>
      <c r="K178" s="47">
        <v>0.20806187391281128</v>
      </c>
      <c r="L178" s="47">
        <v>0.21736688911914825</v>
      </c>
      <c r="M178" s="47">
        <v>0.2536953389644623</v>
      </c>
      <c r="N178" s="47">
        <v>0.4142107665538788</v>
      </c>
      <c r="O178" s="47">
        <v>0.3442578613758087</v>
      </c>
      <c r="P178" s="47">
        <v>0.364633709192276</v>
      </c>
      <c r="Q178" s="47">
        <v>0.5143557786941528</v>
      </c>
      <c r="R178" s="47">
        <v>0.7291324734687805</v>
      </c>
      <c r="S178" s="47">
        <v>0.5826290845870972</v>
      </c>
      <c r="T178" s="47">
        <v>0.5787186622619629</v>
      </c>
    </row>
    <row r="179" spans="1:20" ht="12.75" customHeight="1">
      <c r="A179" s="62" t="s">
        <v>23</v>
      </c>
      <c r="B179" s="46" t="s">
        <v>190</v>
      </c>
      <c r="C179" s="47">
        <v>5.6169352531433105</v>
      </c>
      <c r="D179" s="47">
        <v>5.732792377471924</v>
      </c>
      <c r="E179" s="47">
        <v>6.11312198638916</v>
      </c>
      <c r="F179" s="47">
        <v>6.579098224639893</v>
      </c>
      <c r="G179" s="47">
        <v>7.228774070739746</v>
      </c>
      <c r="H179" s="47">
        <v>7.336205959320068</v>
      </c>
      <c r="I179" s="47">
        <v>6.841488361358643</v>
      </c>
      <c r="J179" s="47">
        <v>6.8590087890625</v>
      </c>
      <c r="K179" s="47">
        <v>7.189521312713623</v>
      </c>
      <c r="L179" s="47">
        <v>8.819212913513184</v>
      </c>
      <c r="M179" s="47">
        <v>9.182061195373535</v>
      </c>
      <c r="N179" s="47">
        <v>8.36721134185791</v>
      </c>
      <c r="O179" s="47">
        <v>10.283061981201172</v>
      </c>
      <c r="P179" s="47">
        <v>12.646931648254395</v>
      </c>
      <c r="Q179" s="47">
        <v>12.051146507263184</v>
      </c>
      <c r="R179" s="47">
        <v>13.055072784423828</v>
      </c>
      <c r="S179" s="47">
        <v>14.874974250793457</v>
      </c>
      <c r="T179" s="47">
        <v>13.68851089477539</v>
      </c>
    </row>
    <row r="180" spans="1:20" s="64" customFormat="1" ht="16.5">
      <c r="A180" s="66" t="s">
        <v>219</v>
      </c>
      <c r="B180" s="46" t="s">
        <v>72</v>
      </c>
      <c r="C180" s="47">
        <v>0.5922299027442932</v>
      </c>
      <c r="D180" s="47">
        <v>0.5742604732513428</v>
      </c>
      <c r="E180" s="47">
        <v>0.598120927810669</v>
      </c>
      <c r="F180" s="47">
        <v>0.6266915202140808</v>
      </c>
      <c r="G180" s="47">
        <v>0.666266143321991</v>
      </c>
      <c r="H180" s="47">
        <v>0.6478964686393738</v>
      </c>
      <c r="I180" s="47">
        <v>0.7063999176025391</v>
      </c>
      <c r="J180" s="47">
        <v>0.6902687549591064</v>
      </c>
      <c r="K180" s="47">
        <v>0.6933870911598206</v>
      </c>
      <c r="L180" s="47">
        <v>0.6946226358413696</v>
      </c>
      <c r="M180" s="47">
        <v>0.7186073064804077</v>
      </c>
      <c r="N180" s="47">
        <v>0.7138831615447998</v>
      </c>
      <c r="O180" s="47">
        <v>0.7351078987121582</v>
      </c>
      <c r="P180" s="47">
        <v>0.7492105960845947</v>
      </c>
      <c r="Q180" s="47">
        <v>0.8113479018211365</v>
      </c>
      <c r="R180" s="47">
        <v>0.8240229487419128</v>
      </c>
      <c r="S180" s="47">
        <v>0.8606551289558411</v>
      </c>
      <c r="T180" s="47">
        <v>0.9030847549438477</v>
      </c>
    </row>
    <row r="181" spans="1:20" ht="12.75" customHeight="1">
      <c r="A181" s="62" t="s">
        <v>190</v>
      </c>
      <c r="B181" s="46" t="s">
        <v>156</v>
      </c>
      <c r="C181" s="47">
        <v>15.740120887756348</v>
      </c>
      <c r="D181" s="47">
        <v>15.368517875671387</v>
      </c>
      <c r="E181" s="47">
        <v>7.264385223388672</v>
      </c>
      <c r="F181" s="47">
        <v>6.820013523101807</v>
      </c>
      <c r="G181" s="47">
        <v>6.632099151611328</v>
      </c>
      <c r="H181" s="47">
        <v>6.683865070343018</v>
      </c>
      <c r="I181" s="47">
        <v>6.6716084480285645</v>
      </c>
      <c r="J181" s="47">
        <v>6.49062442779541</v>
      </c>
      <c r="K181" s="47">
        <v>6.325350284576416</v>
      </c>
      <c r="L181" s="47">
        <v>6.183278560638428</v>
      </c>
      <c r="M181" s="47">
        <v>6.069409370422363</v>
      </c>
      <c r="N181" s="47">
        <v>9.358698844909668</v>
      </c>
      <c r="O181" s="47">
        <v>9.261602401733398</v>
      </c>
      <c r="P181" s="47">
        <v>9.595096588134766</v>
      </c>
      <c r="Q181" s="47">
        <v>9.539506912231445</v>
      </c>
      <c r="R181" s="47">
        <v>9.639751434326172</v>
      </c>
      <c r="S181" s="47">
        <v>10.138978004455566</v>
      </c>
      <c r="T181" s="47">
        <v>10.490543365478516</v>
      </c>
    </row>
    <row r="182" spans="1:20" ht="12.75" customHeight="1">
      <c r="A182" s="62" t="s">
        <v>72</v>
      </c>
      <c r="B182" s="46" t="s">
        <v>73</v>
      </c>
      <c r="C182" s="47">
        <v>1.299452781677246</v>
      </c>
      <c r="D182" s="47">
        <v>1.3774300813674927</v>
      </c>
      <c r="E182" s="47">
        <v>1.5972673892974854</v>
      </c>
      <c r="F182" s="47">
        <v>1.6092358827590942</v>
      </c>
      <c r="G182" s="47">
        <v>1.8259825706481934</v>
      </c>
      <c r="H182" s="47">
        <v>1.2994354963302612</v>
      </c>
      <c r="I182" s="47">
        <v>1.789687991142273</v>
      </c>
      <c r="J182" s="47">
        <v>2.1415276527404785</v>
      </c>
      <c r="K182" s="47">
        <v>2.0955305099487305</v>
      </c>
      <c r="L182" s="47">
        <v>1.9585075378417969</v>
      </c>
      <c r="M182" s="47">
        <v>1.9621790647506714</v>
      </c>
      <c r="N182" s="47">
        <v>2.330517053604126</v>
      </c>
      <c r="O182" s="47">
        <v>1.9044914245605469</v>
      </c>
      <c r="P182" s="47">
        <v>1.972461223602295</v>
      </c>
      <c r="Q182" s="47">
        <v>1.839669108390808</v>
      </c>
      <c r="R182" s="47">
        <v>1.8733614683151245</v>
      </c>
      <c r="S182" s="47">
        <v>2.080256700515747</v>
      </c>
      <c r="T182" s="47">
        <v>2.168489456176758</v>
      </c>
    </row>
    <row r="183" spans="1:20" ht="12.75" customHeight="1">
      <c r="A183" s="62" t="s">
        <v>156</v>
      </c>
      <c r="B183" s="65" t="s">
        <v>157</v>
      </c>
      <c r="C183" s="45">
        <v>0.5185093283653259</v>
      </c>
      <c r="D183" s="45">
        <v>0.4871205687522888</v>
      </c>
      <c r="E183" s="45">
        <v>0.4721073806285858</v>
      </c>
      <c r="F183" s="45">
        <v>0.44671157002449036</v>
      </c>
      <c r="G183" s="45">
        <v>0.4758548438549042</v>
      </c>
      <c r="H183" s="45">
        <v>0.4329685568809509</v>
      </c>
      <c r="I183" s="45">
        <v>0.44730374217033386</v>
      </c>
      <c r="J183" s="45">
        <v>0.5142074823379517</v>
      </c>
      <c r="K183" s="45">
        <v>0.5556769371032715</v>
      </c>
      <c r="L183" s="45">
        <v>0.46964776515960693</v>
      </c>
      <c r="M183" s="45">
        <v>0.4989222586154938</v>
      </c>
      <c r="N183" s="45">
        <v>0.5842317342758179</v>
      </c>
      <c r="O183" s="45">
        <v>0.6190640926361084</v>
      </c>
      <c r="P183" s="45">
        <v>0.6817046999931335</v>
      </c>
      <c r="Q183" s="45">
        <v>0.750773012638092</v>
      </c>
      <c r="R183" s="45">
        <v>0.7539796829223633</v>
      </c>
      <c r="S183" s="45">
        <v>0.7368846535682678</v>
      </c>
      <c r="T183" s="45">
        <v>0.5240889191627502</v>
      </c>
    </row>
    <row r="184" spans="1:20" ht="12.75" customHeight="1">
      <c r="A184" s="62" t="s">
        <v>73</v>
      </c>
      <c r="B184" s="65" t="s">
        <v>74</v>
      </c>
      <c r="C184" s="45">
        <v>0.5325039029121399</v>
      </c>
      <c r="D184" s="45">
        <v>0.5121155381202698</v>
      </c>
      <c r="E184" s="45">
        <v>0.5864564776420593</v>
      </c>
      <c r="F184" s="45">
        <v>0.6443479061126709</v>
      </c>
      <c r="G184" s="45">
        <v>0.7455753087997437</v>
      </c>
      <c r="H184" s="45">
        <v>0.8255206942558289</v>
      </c>
      <c r="I184" s="45">
        <v>0.7636890411376953</v>
      </c>
      <c r="J184" s="45">
        <v>0.835448682308197</v>
      </c>
      <c r="K184" s="45">
        <v>0.8776569962501526</v>
      </c>
      <c r="L184" s="45">
        <v>0.8593014478683472</v>
      </c>
      <c r="M184" s="45">
        <v>0.6895024180412292</v>
      </c>
      <c r="N184" s="45">
        <v>0.6997485160827637</v>
      </c>
      <c r="O184" s="45">
        <v>0.6996791362762451</v>
      </c>
      <c r="P184" s="45">
        <v>0.716300368309021</v>
      </c>
      <c r="Q184" s="45">
        <v>0.7058510184288025</v>
      </c>
      <c r="R184" s="45">
        <v>0.6490344405174255</v>
      </c>
      <c r="S184" s="45">
        <v>0.6626347899436951</v>
      </c>
      <c r="T184" s="45">
        <v>0.6745945811271667</v>
      </c>
    </row>
    <row r="185" spans="1:20" ht="12.75" customHeight="1">
      <c r="A185" s="62" t="s">
        <v>157</v>
      </c>
      <c r="B185" s="65" t="s">
        <v>75</v>
      </c>
      <c r="C185" s="45">
        <v>0.9719846844673157</v>
      </c>
      <c r="D185" s="45">
        <v>0.9184904098510742</v>
      </c>
      <c r="E185" s="45">
        <v>0.9015694856643677</v>
      </c>
      <c r="F185" s="45">
        <v>1.0228482484817505</v>
      </c>
      <c r="G185" s="45">
        <v>0.9903156161308289</v>
      </c>
      <c r="H185" s="45">
        <v>0.9971902370452881</v>
      </c>
      <c r="I185" s="45">
        <v>0.9998684525489807</v>
      </c>
      <c r="J185" s="45">
        <v>1.104953646659851</v>
      </c>
      <c r="K185" s="45">
        <v>1.1043952703475952</v>
      </c>
      <c r="L185" s="45">
        <v>1.1470142602920532</v>
      </c>
      <c r="M185" s="45">
        <v>1.1659287214279175</v>
      </c>
      <c r="N185" s="45">
        <v>1.0303707122802734</v>
      </c>
      <c r="O185" s="45">
        <v>1.0168520212173462</v>
      </c>
      <c r="P185" s="45">
        <v>0.973693311214447</v>
      </c>
      <c r="Q185" s="45">
        <v>1.1616942882537842</v>
      </c>
      <c r="R185" s="45">
        <v>1.3367257118225098</v>
      </c>
      <c r="S185" s="45">
        <v>1.2423701286315918</v>
      </c>
      <c r="T185" s="45">
        <v>1.5079021453857422</v>
      </c>
    </row>
    <row r="186" spans="1:20" ht="12.75" customHeight="1">
      <c r="A186" s="62" t="s">
        <v>74</v>
      </c>
      <c r="B186" s="65" t="s">
        <v>76</v>
      </c>
      <c r="C186" s="45">
        <v>0.7133396863937378</v>
      </c>
      <c r="D186" s="45">
        <v>0.7169201970100403</v>
      </c>
      <c r="E186" s="45">
        <v>0.7691338062286377</v>
      </c>
      <c r="F186" s="45">
        <v>0.7663074135780334</v>
      </c>
      <c r="G186" s="45">
        <v>0.8221403360366821</v>
      </c>
      <c r="H186" s="45">
        <v>0.9019503593444824</v>
      </c>
      <c r="I186" s="45">
        <v>0.9181162714958191</v>
      </c>
      <c r="J186" s="45">
        <v>1.0597474575042725</v>
      </c>
      <c r="K186" s="45">
        <v>1.0142486095428467</v>
      </c>
      <c r="L186" s="45">
        <v>0.9590597152709961</v>
      </c>
      <c r="M186" s="45">
        <v>1.0154285430908203</v>
      </c>
      <c r="N186" s="45">
        <v>0.9711363911628723</v>
      </c>
      <c r="O186" s="45">
        <v>0.938123345375061</v>
      </c>
      <c r="P186" s="45">
        <v>0.9202252626419067</v>
      </c>
      <c r="Q186" s="45">
        <v>0.937298595905304</v>
      </c>
      <c r="R186" s="45">
        <v>0.9428753852844238</v>
      </c>
      <c r="S186" s="45">
        <v>0.7758861780166626</v>
      </c>
      <c r="T186" s="45">
        <v>0.7993400692939758</v>
      </c>
    </row>
    <row r="187" spans="1:20" ht="12.75" customHeight="1">
      <c r="A187" s="62" t="s">
        <v>75</v>
      </c>
      <c r="B187" s="65" t="s">
        <v>77</v>
      </c>
      <c r="C187" s="45">
        <v>9.675188064575195</v>
      </c>
      <c r="D187" s="45">
        <v>9.627676963806152</v>
      </c>
      <c r="E187" s="45">
        <v>9.373332977294922</v>
      </c>
      <c r="F187" s="45">
        <v>9.51524829864502</v>
      </c>
      <c r="G187" s="45">
        <v>9.379410743713379</v>
      </c>
      <c r="H187" s="45">
        <v>9.487910270690918</v>
      </c>
      <c r="I187" s="45">
        <v>9.719910621643066</v>
      </c>
      <c r="J187" s="45">
        <v>9.568431854248047</v>
      </c>
      <c r="K187" s="45">
        <v>8.854657173156738</v>
      </c>
      <c r="L187" s="45">
        <v>8.56000804901123</v>
      </c>
      <c r="M187" s="45">
        <v>8.341509819030762</v>
      </c>
      <c r="N187" s="45">
        <v>8.264883995056152</v>
      </c>
      <c r="O187" s="45">
        <v>7.975073337554932</v>
      </c>
      <c r="P187" s="45">
        <v>8.280336380004883</v>
      </c>
      <c r="Q187" s="45">
        <v>8.2976713180542</v>
      </c>
      <c r="R187" s="45">
        <v>8.330607414245605</v>
      </c>
      <c r="S187" s="45">
        <v>8.636707305908203</v>
      </c>
      <c r="T187" s="45">
        <v>8.608869552612305</v>
      </c>
    </row>
    <row r="188" spans="1:20" ht="12.75" customHeight="1">
      <c r="A188" s="62" t="s">
        <v>76</v>
      </c>
      <c r="B188" s="46" t="s">
        <v>24</v>
      </c>
      <c r="C188" s="47">
        <v>4.3673787117004395</v>
      </c>
      <c r="D188" s="47">
        <v>4.542426109313965</v>
      </c>
      <c r="E188" s="47">
        <v>4.952165126800537</v>
      </c>
      <c r="F188" s="47">
        <v>4.80570125579834</v>
      </c>
      <c r="G188" s="47">
        <v>4.915359020233154</v>
      </c>
      <c r="H188" s="47">
        <v>5.3001508712768555</v>
      </c>
      <c r="I188" s="47">
        <v>5.0001726150512695</v>
      </c>
      <c r="J188" s="47">
        <v>5.311145305633545</v>
      </c>
      <c r="K188" s="47">
        <v>5.756442546844482</v>
      </c>
      <c r="L188" s="47">
        <v>6.382907867431641</v>
      </c>
      <c r="M188" s="47">
        <v>6.234157085418701</v>
      </c>
      <c r="N188" s="47">
        <v>6.327207565307617</v>
      </c>
      <c r="O188" s="47">
        <v>6.69270658493042</v>
      </c>
      <c r="P188" s="47">
        <v>6.201488971710205</v>
      </c>
      <c r="Q188" s="47">
        <v>6.3857831954956055</v>
      </c>
      <c r="R188" s="47">
        <v>6.606698513031006</v>
      </c>
      <c r="S188" s="47">
        <v>6.154925346374512</v>
      </c>
      <c r="T188" s="47">
        <v>5.900995254516602</v>
      </c>
    </row>
    <row r="189" spans="1:20" ht="12.75" customHeight="1">
      <c r="A189" s="62" t="s">
        <v>77</v>
      </c>
      <c r="B189" s="46" t="s">
        <v>228</v>
      </c>
      <c r="C189" s="47">
        <v>25.1910457611084</v>
      </c>
      <c r="D189" s="47">
        <v>36.687477111816406</v>
      </c>
      <c r="E189" s="47">
        <v>54.25352478027344</v>
      </c>
      <c r="F189" s="47">
        <v>60.857696533203125</v>
      </c>
      <c r="G189" s="47">
        <v>58.67620849609375</v>
      </c>
      <c r="H189" s="47">
        <v>58.63208770751953</v>
      </c>
      <c r="I189" s="47">
        <v>59.208187103271484</v>
      </c>
      <c r="J189" s="47">
        <v>65.82716369628906</v>
      </c>
      <c r="K189" s="47">
        <v>57.02800369262695</v>
      </c>
      <c r="L189" s="47">
        <v>53.272274017333984</v>
      </c>
      <c r="M189" s="47">
        <v>56.30519104003906</v>
      </c>
      <c r="N189" s="47">
        <v>43.193424224853516</v>
      </c>
      <c r="O189" s="47">
        <v>40.92204666137695</v>
      </c>
      <c r="P189" s="47">
        <v>41.781951904296875</v>
      </c>
      <c r="Q189" s="47">
        <v>50.54464340209961</v>
      </c>
      <c r="R189" s="47">
        <v>64.17155456542969</v>
      </c>
      <c r="S189" s="47">
        <v>49.510948181152344</v>
      </c>
      <c r="T189" s="47">
        <v>55.42950439453125</v>
      </c>
    </row>
    <row r="190" spans="1:20" ht="12.75" customHeight="1">
      <c r="A190" s="62" t="s">
        <v>24</v>
      </c>
      <c r="B190" s="46" t="s">
        <v>25</v>
      </c>
      <c r="C190" s="47" t="s">
        <v>204</v>
      </c>
      <c r="D190" s="47" t="s">
        <v>204</v>
      </c>
      <c r="E190" s="47">
        <v>4.788841724395752</v>
      </c>
      <c r="F190" s="47">
        <v>3.5723633766174316</v>
      </c>
      <c r="G190" s="47">
        <v>2.771937608718872</v>
      </c>
      <c r="H190" s="47">
        <v>2.57954478263855</v>
      </c>
      <c r="I190" s="47">
        <v>2.67535138130188</v>
      </c>
      <c r="J190" s="47">
        <v>1.6640534400939941</v>
      </c>
      <c r="K190" s="47">
        <v>1.4869009256362915</v>
      </c>
      <c r="L190" s="47">
        <v>1.081972360610962</v>
      </c>
      <c r="M190" s="47">
        <v>0.8567755818367004</v>
      </c>
      <c r="N190" s="47">
        <v>0.9212042093276978</v>
      </c>
      <c r="O190" s="47">
        <v>1.0063966512680054</v>
      </c>
      <c r="P190" s="47">
        <v>1.1083024740219116</v>
      </c>
      <c r="Q190" s="47">
        <v>1.1961991786956787</v>
      </c>
      <c r="R190" s="47">
        <v>1.310872197151184</v>
      </c>
      <c r="S190" s="47">
        <v>1.3535200357437134</v>
      </c>
      <c r="T190" s="47">
        <v>1.2829010486602783</v>
      </c>
    </row>
    <row r="191" spans="1:20" ht="12.75" customHeight="1">
      <c r="A191" s="62" t="s">
        <v>220</v>
      </c>
      <c r="B191" s="46" t="s">
        <v>191</v>
      </c>
      <c r="C191" s="47">
        <v>2.4039974212646484</v>
      </c>
      <c r="D191" s="47">
        <v>2.795793294906616</v>
      </c>
      <c r="E191" s="47">
        <v>2.754359722137451</v>
      </c>
      <c r="F191" s="47">
        <v>2.747196912765503</v>
      </c>
      <c r="G191" s="47">
        <v>2.994572639465332</v>
      </c>
      <c r="H191" s="47">
        <v>3.2316336631774902</v>
      </c>
      <c r="I191" s="47">
        <v>3.3099892139434814</v>
      </c>
      <c r="J191" s="47">
        <v>3.4123342037200928</v>
      </c>
      <c r="K191" s="47">
        <v>3.5900535583496094</v>
      </c>
      <c r="L191" s="47">
        <v>3.3287525177001953</v>
      </c>
      <c r="M191" s="47">
        <v>3.4195992946624756</v>
      </c>
      <c r="N191" s="47">
        <v>3.6671295166015625</v>
      </c>
      <c r="O191" s="47">
        <v>3.6015448570251465</v>
      </c>
      <c r="P191" s="47">
        <v>3.587043046951294</v>
      </c>
      <c r="Q191" s="47">
        <v>3.5650484561920166</v>
      </c>
      <c r="R191" s="47">
        <v>3.5173323154449463</v>
      </c>
      <c r="S191" s="47">
        <v>3.4854114055633545</v>
      </c>
      <c r="T191" s="47">
        <v>3.475874900817871</v>
      </c>
    </row>
    <row r="192" spans="1:20" s="64" customFormat="1" ht="12.75">
      <c r="A192" s="66" t="s">
        <v>228</v>
      </c>
      <c r="B192" s="46" t="s">
        <v>26</v>
      </c>
      <c r="C192" s="47">
        <v>7.417268753051758</v>
      </c>
      <c r="D192" s="47">
        <v>5.719407081604004</v>
      </c>
      <c r="E192" s="47">
        <v>5.536088943481445</v>
      </c>
      <c r="F192" s="47">
        <v>5.543203353881836</v>
      </c>
      <c r="G192" s="47">
        <v>5.437961578369141</v>
      </c>
      <c r="H192" s="47">
        <v>5.712584018707275</v>
      </c>
      <c r="I192" s="47">
        <v>6.006539821624756</v>
      </c>
      <c r="J192" s="47">
        <v>5.393045425415039</v>
      </c>
      <c r="K192" s="47">
        <v>4.803491592407227</v>
      </c>
      <c r="L192" s="47">
        <v>4.120606422424316</v>
      </c>
      <c r="M192" s="47">
        <v>4.305135250091553</v>
      </c>
      <c r="N192" s="47">
        <v>4.552188396453857</v>
      </c>
      <c r="O192" s="47">
        <v>4.848907470703125</v>
      </c>
      <c r="P192" s="47">
        <v>5.10352087020874</v>
      </c>
      <c r="Q192" s="47">
        <v>5.1620192527771</v>
      </c>
      <c r="R192" s="47">
        <v>4.8937296867370605</v>
      </c>
      <c r="S192" s="47">
        <v>5.158413410186768</v>
      </c>
      <c r="T192" s="47">
        <v>5.169381618499756</v>
      </c>
    </row>
    <row r="193" spans="1:20" ht="12.75" customHeight="1">
      <c r="A193" s="62" t="s">
        <v>25</v>
      </c>
      <c r="B193" s="65" t="s">
        <v>78</v>
      </c>
      <c r="C193" s="45">
        <v>16.87835693359375</v>
      </c>
      <c r="D193" s="45">
        <v>15.818904876708984</v>
      </c>
      <c r="E193" s="45">
        <v>12.96474838256836</v>
      </c>
      <c r="F193" s="45">
        <v>12.311450004577637</v>
      </c>
      <c r="G193" s="45">
        <v>10.89496898651123</v>
      </c>
      <c r="H193" s="45">
        <v>10.577576637268066</v>
      </c>
      <c r="I193" s="45">
        <v>10.330090522766113</v>
      </c>
      <c r="J193" s="45">
        <v>9.841391563415527</v>
      </c>
      <c r="K193" s="45">
        <v>9.702797889709473</v>
      </c>
      <c r="L193" s="45">
        <v>9.98337173461914</v>
      </c>
      <c r="M193" s="45">
        <v>10.030344009399414</v>
      </c>
      <c r="N193" s="45">
        <v>10.205374717712402</v>
      </c>
      <c r="O193" s="45">
        <v>10.260529518127441</v>
      </c>
      <c r="P193" s="45">
        <v>10.519819259643555</v>
      </c>
      <c r="Q193" s="45">
        <v>10.592948913574219</v>
      </c>
      <c r="R193" s="45">
        <v>10.656875610351562</v>
      </c>
      <c r="S193" s="45">
        <v>11.103863716125488</v>
      </c>
      <c r="T193" s="45">
        <v>11.130122184753418</v>
      </c>
    </row>
    <row r="194" spans="1:20" ht="12.75" customHeight="1">
      <c r="A194" s="62" t="s">
        <v>191</v>
      </c>
      <c r="B194" s="65" t="s">
        <v>126</v>
      </c>
      <c r="C194" s="45">
        <v>0.09539999812841415</v>
      </c>
      <c r="D194" s="45">
        <v>0.09160000085830688</v>
      </c>
      <c r="E194" s="45">
        <v>0.09920000284910202</v>
      </c>
      <c r="F194" s="45">
        <v>0.10845214128494263</v>
      </c>
      <c r="G194" s="45">
        <v>0.11179972440004349</v>
      </c>
      <c r="H194" s="45">
        <v>0.11249087750911713</v>
      </c>
      <c r="I194" s="45">
        <v>0.11148150265216827</v>
      </c>
      <c r="J194" s="45">
        <v>0.10616415739059448</v>
      </c>
      <c r="K194" s="45">
        <v>0.09440000355243683</v>
      </c>
      <c r="L194" s="45">
        <v>0.09019999951124191</v>
      </c>
      <c r="M194" s="45">
        <v>0.08619999885559082</v>
      </c>
      <c r="N194" s="45">
        <v>0.0829116478562355</v>
      </c>
      <c r="O194" s="45">
        <v>0.08070000261068344</v>
      </c>
      <c r="P194" s="45">
        <v>0.07850000262260437</v>
      </c>
      <c r="Q194" s="45">
        <v>0.07810000330209732</v>
      </c>
      <c r="R194" s="45">
        <v>0.07660000026226044</v>
      </c>
      <c r="S194" s="45">
        <v>0.07479999959468842</v>
      </c>
      <c r="T194" s="45">
        <v>0.07559999823570251</v>
      </c>
    </row>
    <row r="195" spans="1:20" ht="12.75" customHeight="1">
      <c r="A195" s="62" t="s">
        <v>26</v>
      </c>
      <c r="B195" s="65" t="s">
        <v>192</v>
      </c>
      <c r="C195" s="45">
        <v>1.26262629032135</v>
      </c>
      <c r="D195" s="45">
        <v>1.2738853693008423</v>
      </c>
      <c r="E195" s="45">
        <v>1.2872380018234253</v>
      </c>
      <c r="F195" s="45">
        <v>1.301841139793396</v>
      </c>
      <c r="G195" s="45">
        <v>1.3162842988967896</v>
      </c>
      <c r="H195" s="45">
        <v>2.088871955871582</v>
      </c>
      <c r="I195" s="45">
        <v>2.872462749481201</v>
      </c>
      <c r="J195" s="45">
        <v>2.8918449878692627</v>
      </c>
      <c r="K195" s="45">
        <v>3.493788719177246</v>
      </c>
      <c r="L195" s="45">
        <v>4.301075458526611</v>
      </c>
      <c r="M195" s="45">
        <v>2.1713383197784424</v>
      </c>
      <c r="N195" s="45">
        <v>2.1969242095947266</v>
      </c>
      <c r="O195" s="45">
        <v>2.2276225090026855</v>
      </c>
      <c r="P195" s="45">
        <v>2.2619781494140625</v>
      </c>
      <c r="Q195" s="45">
        <v>2.2978901863098145</v>
      </c>
      <c r="R195" s="45">
        <v>2.33347487449646</v>
      </c>
      <c r="S195" s="45">
        <v>2.368647813796997</v>
      </c>
      <c r="T195" s="45">
        <v>2.4027960300445557</v>
      </c>
    </row>
    <row r="196" spans="1:20" ht="12.75" customHeight="1">
      <c r="A196" s="62" t="s">
        <v>78</v>
      </c>
      <c r="B196" s="65" t="s">
        <v>158</v>
      </c>
      <c r="C196" s="45">
        <v>1.6211436986923218</v>
      </c>
      <c r="D196" s="45">
        <v>1.783925175666809</v>
      </c>
      <c r="E196" s="45">
        <v>1.7663569450378418</v>
      </c>
      <c r="F196" s="45">
        <v>2.005826473236084</v>
      </c>
      <c r="G196" s="45">
        <v>2.0711729526519775</v>
      </c>
      <c r="H196" s="45">
        <v>2.2043297290802</v>
      </c>
      <c r="I196" s="45">
        <v>2.3575727939605713</v>
      </c>
      <c r="J196" s="45">
        <v>2.3263168334960938</v>
      </c>
      <c r="K196" s="45">
        <v>2.2960832118988037</v>
      </c>
      <c r="L196" s="45">
        <v>2.2662265300750732</v>
      </c>
      <c r="M196" s="45">
        <v>2.236553430557251</v>
      </c>
      <c r="N196" s="45">
        <v>3.9216525554656982</v>
      </c>
      <c r="O196" s="45">
        <v>4.18817138671875</v>
      </c>
      <c r="P196" s="45">
        <v>4.59395694732666</v>
      </c>
      <c r="Q196" s="45">
        <v>4.679543972015381</v>
      </c>
      <c r="R196" s="45">
        <v>4.782449245452881</v>
      </c>
      <c r="S196" s="45">
        <v>4.721340656280518</v>
      </c>
      <c r="T196" s="45">
        <v>4.938810348510742</v>
      </c>
    </row>
    <row r="197" spans="1:20" ht="12.75" customHeight="1">
      <c r="A197" s="62" t="s">
        <v>126</v>
      </c>
      <c r="B197" s="65" t="s">
        <v>79</v>
      </c>
      <c r="C197" s="45">
        <v>1.1922482252120972</v>
      </c>
      <c r="D197" s="45">
        <v>1.225341796875</v>
      </c>
      <c r="E197" s="45">
        <v>1.4422907829284668</v>
      </c>
      <c r="F197" s="45">
        <v>1.5787899494171143</v>
      </c>
      <c r="G197" s="45">
        <v>1.8151191473007202</v>
      </c>
      <c r="H197" s="45">
        <v>2.1192197799682617</v>
      </c>
      <c r="I197" s="45">
        <v>2.2125377655029297</v>
      </c>
      <c r="J197" s="45">
        <v>2.0637104511260986</v>
      </c>
      <c r="K197" s="45">
        <v>2.009683132171631</v>
      </c>
      <c r="L197" s="45">
        <v>2.0544724464416504</v>
      </c>
      <c r="M197" s="45">
        <v>2.0998244285583496</v>
      </c>
      <c r="N197" s="45">
        <v>2.28462815284729</v>
      </c>
      <c r="O197" s="45">
        <v>2.031165361404419</v>
      </c>
      <c r="P197" s="45">
        <v>2.2155022621154785</v>
      </c>
      <c r="Q197" s="45">
        <v>2.176198720932007</v>
      </c>
      <c r="R197" s="45">
        <v>2.221590042114258</v>
      </c>
      <c r="S197" s="45">
        <v>2.1092495918273926</v>
      </c>
      <c r="T197" s="45">
        <v>2.259411334991455</v>
      </c>
    </row>
    <row r="198" spans="1:20" ht="12.75" customHeight="1">
      <c r="A198" s="62" t="s">
        <v>192</v>
      </c>
      <c r="B198" s="46" t="s">
        <v>193</v>
      </c>
      <c r="C198" s="47">
        <v>14.64268684387207</v>
      </c>
      <c r="D198" s="47">
        <v>16.3518009185791</v>
      </c>
      <c r="E198" s="47">
        <v>15.062628746032715</v>
      </c>
      <c r="F198" s="47">
        <v>11.570772171020508</v>
      </c>
      <c r="G198" s="47">
        <v>11.09701919555664</v>
      </c>
      <c r="H198" s="47">
        <v>11.100539207458496</v>
      </c>
      <c r="I198" s="47">
        <v>11.102299690246582</v>
      </c>
      <c r="J198" s="47">
        <v>7.614212989807129</v>
      </c>
      <c r="K198" s="47">
        <v>8.72877311706543</v>
      </c>
      <c r="L198" s="47">
        <v>8.739870071411133</v>
      </c>
      <c r="M198" s="47">
        <v>8.759356498718262</v>
      </c>
      <c r="N198" s="47">
        <v>8.787345886230469</v>
      </c>
      <c r="O198" s="47">
        <v>9.465746879577637</v>
      </c>
      <c r="P198" s="47">
        <v>10.63658332824707</v>
      </c>
      <c r="Q198" s="47">
        <v>10.038860321044922</v>
      </c>
      <c r="R198" s="47">
        <v>10.736945152282715</v>
      </c>
      <c r="S198" s="47">
        <v>10.784314155578613</v>
      </c>
      <c r="T198" s="47">
        <v>10.82677173614502</v>
      </c>
    </row>
    <row r="199" spans="1:20" ht="12.75" customHeight="1">
      <c r="A199" s="62" t="s">
        <v>158</v>
      </c>
      <c r="B199" s="46" t="s">
        <v>127</v>
      </c>
      <c r="C199" s="47">
        <v>0.7748094201087952</v>
      </c>
      <c r="D199" s="47">
        <v>0.7691076993942261</v>
      </c>
      <c r="E199" s="47">
        <v>0.7814169526100159</v>
      </c>
      <c r="F199" s="47">
        <v>0.7748981714248657</v>
      </c>
      <c r="G199" s="47">
        <v>0.7259550094604492</v>
      </c>
      <c r="H199" s="47">
        <v>0.7843836545944214</v>
      </c>
      <c r="I199" s="47">
        <v>0.7763655781745911</v>
      </c>
      <c r="J199" s="47">
        <v>0.7681161761283875</v>
      </c>
      <c r="K199" s="47">
        <v>0.7601847648620605</v>
      </c>
      <c r="L199" s="47">
        <v>0.793157160282135</v>
      </c>
      <c r="M199" s="47">
        <v>0.7872856259346008</v>
      </c>
      <c r="N199" s="47">
        <v>0.8055203557014465</v>
      </c>
      <c r="O199" s="47">
        <v>0.802527666091919</v>
      </c>
      <c r="P199" s="47">
        <v>0.8398891091346741</v>
      </c>
      <c r="Q199" s="47">
        <v>0.8611482381820679</v>
      </c>
      <c r="R199" s="47">
        <v>0.8828492760658264</v>
      </c>
      <c r="S199" s="47">
        <v>0.8826618194580078</v>
      </c>
      <c r="T199" s="47">
        <v>0.8997027277946472</v>
      </c>
    </row>
    <row r="200" spans="1:20" ht="12.75" customHeight="1">
      <c r="A200" s="62" t="s">
        <v>79</v>
      </c>
      <c r="B200" s="46" t="s">
        <v>128</v>
      </c>
      <c r="C200" s="47">
        <v>0.5683922171592712</v>
      </c>
      <c r="D200" s="47">
        <v>0.5905279517173767</v>
      </c>
      <c r="E200" s="47">
        <v>0.6037847995758057</v>
      </c>
      <c r="F200" s="47">
        <v>0.5923689603805542</v>
      </c>
      <c r="G200" s="47">
        <v>0.5813536643981934</v>
      </c>
      <c r="H200" s="47">
        <v>0.6018681526184082</v>
      </c>
      <c r="I200" s="47">
        <v>0.5907762050628662</v>
      </c>
      <c r="J200" s="47">
        <v>0.5799896121025085</v>
      </c>
      <c r="K200" s="47">
        <v>0.5990902781486511</v>
      </c>
      <c r="L200" s="47">
        <v>0.6392375826835632</v>
      </c>
      <c r="M200" s="47">
        <v>0.627983808517456</v>
      </c>
      <c r="N200" s="47">
        <v>0.6451160311698914</v>
      </c>
      <c r="O200" s="47">
        <v>0.7305004596710205</v>
      </c>
      <c r="P200" s="47">
        <v>0.7452019453048706</v>
      </c>
      <c r="Q200" s="47">
        <v>0.7594026327133179</v>
      </c>
      <c r="R200" s="47">
        <v>0.8386733531951904</v>
      </c>
      <c r="S200" s="47">
        <v>0.8251357078552246</v>
      </c>
      <c r="T200" s="47">
        <v>0.8119921088218689</v>
      </c>
    </row>
    <row r="201" spans="1:20" ht="12.75" customHeight="1">
      <c r="A201" s="62" t="s">
        <v>193</v>
      </c>
      <c r="B201" s="46" t="s">
        <v>159</v>
      </c>
      <c r="C201" s="47">
        <v>13.22693920135498</v>
      </c>
      <c r="D201" s="47">
        <v>16.03626823425293</v>
      </c>
      <c r="E201" s="47">
        <v>16.729969024658203</v>
      </c>
      <c r="F201" s="47">
        <v>18.03432846069336</v>
      </c>
      <c r="G201" s="47">
        <v>17.395341873168945</v>
      </c>
      <c r="H201" s="47">
        <v>12.865623474121094</v>
      </c>
      <c r="I201" s="47">
        <v>13.821636199951172</v>
      </c>
      <c r="J201" s="47">
        <v>11.296424865722656</v>
      </c>
      <c r="K201" s="47">
        <v>10.51259994506836</v>
      </c>
      <c r="L201" s="47">
        <v>11.215690612792969</v>
      </c>
      <c r="M201" s="47">
        <v>14.309375762939453</v>
      </c>
      <c r="N201" s="47">
        <v>13.848567962646484</v>
      </c>
      <c r="O201" s="47">
        <v>14.751358985900879</v>
      </c>
      <c r="P201" s="47">
        <v>14.389379501342773</v>
      </c>
      <c r="Q201" s="47">
        <v>15.006904602050781</v>
      </c>
      <c r="R201" s="47">
        <v>15.545331954956055</v>
      </c>
      <c r="S201" s="47">
        <v>15.914851188659668</v>
      </c>
      <c r="T201" s="47">
        <v>16.306501388549805</v>
      </c>
    </row>
    <row r="202" spans="1:20" ht="12.75" customHeight="1">
      <c r="A202" s="62" t="s">
        <v>127</v>
      </c>
      <c r="B202" s="46" t="s">
        <v>129</v>
      </c>
      <c r="C202" s="47">
        <v>0.42227399349212646</v>
      </c>
      <c r="D202" s="47">
        <v>0.4416815936565399</v>
      </c>
      <c r="E202" s="47">
        <v>0.4363878071308136</v>
      </c>
      <c r="F202" s="47">
        <v>0.43837571144104004</v>
      </c>
      <c r="G202" s="47">
        <v>0.4630500376224518</v>
      </c>
      <c r="H202" s="47">
        <v>0.4035840630531311</v>
      </c>
      <c r="I202" s="47">
        <v>0.4203093945980072</v>
      </c>
      <c r="J202" s="47">
        <v>0.3570481836795807</v>
      </c>
      <c r="K202" s="47">
        <v>0.3651719391345978</v>
      </c>
      <c r="L202" s="47">
        <v>0.3836788535118103</v>
      </c>
      <c r="M202" s="47">
        <v>0.397706001996994</v>
      </c>
      <c r="N202" s="47">
        <v>0.42608121037483215</v>
      </c>
      <c r="O202" s="47">
        <v>0.43584275245666504</v>
      </c>
      <c r="P202" s="47">
        <v>0.46820002794265747</v>
      </c>
      <c r="Q202" s="47">
        <v>0.4804607033729553</v>
      </c>
      <c r="R202" s="47">
        <v>0.49054646492004395</v>
      </c>
      <c r="S202" s="47">
        <v>0.3786628544330597</v>
      </c>
      <c r="T202" s="47">
        <v>0.460594117641449</v>
      </c>
    </row>
    <row r="203" spans="1:20" ht="12.75" customHeight="1">
      <c r="A203" s="62" t="s">
        <v>128</v>
      </c>
      <c r="B203" s="65" t="s">
        <v>207</v>
      </c>
      <c r="C203" s="45" t="s">
        <v>204</v>
      </c>
      <c r="D203" s="45" t="s">
        <v>204</v>
      </c>
      <c r="E203" s="45">
        <v>4.347085475921631</v>
      </c>
      <c r="F203" s="45">
        <v>3.729062795639038</v>
      </c>
      <c r="G203" s="45">
        <v>3.5811145305633545</v>
      </c>
      <c r="H203" s="45">
        <v>3.7482314109802246</v>
      </c>
      <c r="I203" s="45">
        <v>4.362451076507568</v>
      </c>
      <c r="J203" s="45">
        <v>4.683068752288818</v>
      </c>
      <c r="K203" s="45">
        <v>4.931872844696045</v>
      </c>
      <c r="L203" s="45">
        <v>3.4118340015411377</v>
      </c>
      <c r="M203" s="45">
        <v>3.80706787109375</v>
      </c>
      <c r="N203" s="45">
        <v>4.111158847808838</v>
      </c>
      <c r="O203" s="45">
        <v>4.426504135131836</v>
      </c>
      <c r="P203" s="45">
        <v>4.766228675842285</v>
      </c>
      <c r="Q203" s="45">
        <v>5.199843883514404</v>
      </c>
      <c r="R203" s="45">
        <v>4.887274742126465</v>
      </c>
      <c r="S203" s="45">
        <v>5.195861339569092</v>
      </c>
      <c r="T203" s="45">
        <v>5.127313613891602</v>
      </c>
    </row>
    <row r="204" spans="1:20" ht="12.75" customHeight="1">
      <c r="A204" s="62" t="s">
        <v>159</v>
      </c>
      <c r="B204" s="65" t="s">
        <v>130</v>
      </c>
      <c r="C204" s="45">
        <v>1.5830694437026978</v>
      </c>
      <c r="D204" s="45">
        <v>1.9633418321609497</v>
      </c>
      <c r="E204" s="45">
        <v>2.2444093227386475</v>
      </c>
      <c r="F204" s="45">
        <v>2.1715381145477295</v>
      </c>
      <c r="G204" s="45">
        <v>2.498697280883789</v>
      </c>
      <c r="H204" s="45">
        <v>2.5232508182525635</v>
      </c>
      <c r="I204" s="45">
        <v>2.579838275909424</v>
      </c>
      <c r="J204" s="45">
        <v>5.311437606811523</v>
      </c>
      <c r="K204" s="45">
        <v>5.557590484619141</v>
      </c>
      <c r="L204" s="45">
        <v>6.391010284423828</v>
      </c>
      <c r="M204" s="45">
        <v>6.964217662811279</v>
      </c>
      <c r="N204" s="45">
        <v>7.857439994812012</v>
      </c>
      <c r="O204" s="45">
        <v>6.61823844909668</v>
      </c>
      <c r="P204" s="45">
        <v>6.7733540534973145</v>
      </c>
      <c r="Q204" s="45">
        <v>9.393318176269531</v>
      </c>
      <c r="R204" s="45">
        <v>8.434784889221191</v>
      </c>
      <c r="S204" s="45">
        <v>8.966988563537598</v>
      </c>
      <c r="T204" s="45">
        <v>7.471636772155762</v>
      </c>
    </row>
    <row r="205" spans="1:20" ht="12.75" customHeight="1">
      <c r="A205" s="62" t="s">
        <v>129</v>
      </c>
      <c r="B205" s="65" t="s">
        <v>194</v>
      </c>
      <c r="C205" s="45">
        <v>0.09529999643564224</v>
      </c>
      <c r="D205" s="45">
        <v>0.11449644714593887</v>
      </c>
      <c r="E205" s="45">
        <v>0.11600282043218613</v>
      </c>
      <c r="F205" s="45">
        <v>0.12521672248840332</v>
      </c>
      <c r="G205" s="45">
        <v>0.1455206274986267</v>
      </c>
      <c r="H205" s="45">
        <v>0.14717189967632294</v>
      </c>
      <c r="I205" s="45">
        <v>0.15613104403018951</v>
      </c>
      <c r="J205" s="45">
        <v>0.15811435878276825</v>
      </c>
      <c r="K205" s="45">
        <v>0.1465701460838318</v>
      </c>
      <c r="L205" s="45">
        <v>0.14135025441646576</v>
      </c>
      <c r="M205" s="45">
        <v>0.14923685789108276</v>
      </c>
      <c r="N205" s="45">
        <v>0.19643841683864594</v>
      </c>
      <c r="O205" s="45">
        <v>0.2625364363193512</v>
      </c>
      <c r="P205" s="45">
        <v>0.2588469684123993</v>
      </c>
      <c r="Q205" s="45">
        <v>0.2166091948747635</v>
      </c>
      <c r="R205" s="45">
        <v>0.24691711366176605</v>
      </c>
      <c r="S205" s="45">
        <v>0.23506872355937958</v>
      </c>
      <c r="T205" s="45">
        <v>0.2422330528497696</v>
      </c>
    </row>
    <row r="206" spans="1:20" ht="12.75" customHeight="1">
      <c r="A206" s="62" t="s">
        <v>207</v>
      </c>
      <c r="B206" s="65" t="s">
        <v>160</v>
      </c>
      <c r="C206" s="45">
        <v>15.562031745910645</v>
      </c>
      <c r="D206" s="45">
        <v>15.31870174407959</v>
      </c>
      <c r="E206" s="45">
        <v>15.796175003051758</v>
      </c>
      <c r="F206" s="45">
        <v>16.678237915039062</v>
      </c>
      <c r="G206" s="45">
        <v>19.368600845336914</v>
      </c>
      <c r="H206" s="45">
        <v>13.536675453186035</v>
      </c>
      <c r="I206" s="45">
        <v>15.393427848815918</v>
      </c>
      <c r="J206" s="45">
        <v>18.655500411987305</v>
      </c>
      <c r="K206" s="45">
        <v>16.167606353759766</v>
      </c>
      <c r="L206" s="45">
        <v>13.309900283813477</v>
      </c>
      <c r="M206" s="45">
        <v>13.026782035827637</v>
      </c>
      <c r="N206" s="45">
        <v>12.880573272705078</v>
      </c>
      <c r="O206" s="45">
        <v>12.41264533996582</v>
      </c>
      <c r="P206" s="45">
        <v>11.82872200012207</v>
      </c>
      <c r="Q206" s="45">
        <v>12.128368377685547</v>
      </c>
      <c r="R206" s="45">
        <v>13.959112167358398</v>
      </c>
      <c r="S206" s="45">
        <v>12.882455825805664</v>
      </c>
      <c r="T206" s="45">
        <v>12.083921432495117</v>
      </c>
    </row>
    <row r="207" spans="1:20" ht="12.75" customHeight="1">
      <c r="A207" s="62" t="s">
        <v>130</v>
      </c>
      <c r="B207" s="65" t="s">
        <v>80</v>
      </c>
      <c r="C207" s="45">
        <v>11.788407325744629</v>
      </c>
      <c r="D207" s="45">
        <v>10.544248580932617</v>
      </c>
      <c r="E207" s="45">
        <v>9.823441505432129</v>
      </c>
      <c r="F207" s="45">
        <v>8.989155769348145</v>
      </c>
      <c r="G207" s="45">
        <v>8.53663444519043</v>
      </c>
      <c r="H207" s="45">
        <v>8.229510307312012</v>
      </c>
      <c r="I207" s="45">
        <v>7.925383567810059</v>
      </c>
      <c r="J207" s="45">
        <v>7.7137370109558105</v>
      </c>
      <c r="K207" s="45">
        <v>7.834626197814941</v>
      </c>
      <c r="L207" s="45">
        <v>7.69169807434082</v>
      </c>
      <c r="M207" s="45">
        <v>7.496159553527832</v>
      </c>
      <c r="N207" s="45">
        <v>7.758993148803711</v>
      </c>
      <c r="O207" s="45">
        <v>7.441817760467529</v>
      </c>
      <c r="P207" s="45">
        <v>7.696113109588623</v>
      </c>
      <c r="Q207" s="45">
        <v>7.636855602264404</v>
      </c>
      <c r="R207" s="45">
        <v>7.564373970031738</v>
      </c>
      <c r="S207" s="45">
        <v>7.418291091918945</v>
      </c>
      <c r="T207" s="45">
        <v>7.070779800415039</v>
      </c>
    </row>
    <row r="208" spans="1:20" ht="12.75" customHeight="1">
      <c r="A208" s="62" t="s">
        <v>194</v>
      </c>
      <c r="B208" s="46" t="s">
        <v>27</v>
      </c>
      <c r="C208" s="47">
        <v>7.65241813659668</v>
      </c>
      <c r="D208" s="47">
        <v>7.111645221710205</v>
      </c>
      <c r="E208" s="47">
        <v>7.037027835845947</v>
      </c>
      <c r="F208" s="47">
        <v>7.196568965911865</v>
      </c>
      <c r="G208" s="47">
        <v>7.2382941246032715</v>
      </c>
      <c r="H208" s="47">
        <v>7.632493495941162</v>
      </c>
      <c r="I208" s="47">
        <v>7.955892562866211</v>
      </c>
      <c r="J208" s="47">
        <v>8.095001220703125</v>
      </c>
      <c r="K208" s="47">
        <v>7.945309638977051</v>
      </c>
      <c r="L208" s="47">
        <v>7.618008136749268</v>
      </c>
      <c r="M208" s="47">
        <v>7.661322593688965</v>
      </c>
      <c r="N208" s="47">
        <v>8.112998008728027</v>
      </c>
      <c r="O208" s="47">
        <v>8.17562484741211</v>
      </c>
      <c r="P208" s="47">
        <v>8.038822174072266</v>
      </c>
      <c r="Q208" s="47">
        <v>8.203825950622559</v>
      </c>
      <c r="R208" s="47">
        <v>8.330460548400879</v>
      </c>
      <c r="S208" s="47">
        <v>8.404156684875488</v>
      </c>
      <c r="T208" s="47">
        <v>8.451784133911133</v>
      </c>
    </row>
    <row r="209" spans="1:20" ht="12.75" customHeight="1">
      <c r="A209" s="62" t="s">
        <v>160</v>
      </c>
      <c r="B209" s="46" t="s">
        <v>195</v>
      </c>
      <c r="C209" s="47">
        <v>0.5133453607559204</v>
      </c>
      <c r="D209" s="47">
        <v>0.4989277720451355</v>
      </c>
      <c r="E209" s="47">
        <v>0.4848127067089081</v>
      </c>
      <c r="F209" s="47">
        <v>0.4622829854488373</v>
      </c>
      <c r="G209" s="47">
        <v>0.4378495216369629</v>
      </c>
      <c r="H209" s="47">
        <v>0.4449308216571808</v>
      </c>
      <c r="I209" s="47">
        <v>0.4325805604457855</v>
      </c>
      <c r="J209" s="47">
        <v>0.4206642806529999</v>
      </c>
      <c r="K209" s="47">
        <v>0.40917569398880005</v>
      </c>
      <c r="L209" s="47">
        <v>0.4079967439174652</v>
      </c>
      <c r="M209" s="47">
        <v>0.39706987142562866</v>
      </c>
      <c r="N209" s="47">
        <v>0.40295469760894775</v>
      </c>
      <c r="O209" s="47">
        <v>0.3924100697040558</v>
      </c>
      <c r="P209" s="47">
        <v>0.40003910660743713</v>
      </c>
      <c r="Q209" s="47">
        <v>0.38980361819267273</v>
      </c>
      <c r="R209" s="47">
        <v>0.37993839383125305</v>
      </c>
      <c r="S209" s="47">
        <v>0.37042829394340515</v>
      </c>
      <c r="T209" s="47">
        <v>0.39739882946014404</v>
      </c>
    </row>
    <row r="210" spans="1:20" ht="12.75" customHeight="1">
      <c r="A210" s="62" t="s">
        <v>80</v>
      </c>
      <c r="B210" s="46" t="s">
        <v>196</v>
      </c>
      <c r="C210" s="47">
        <v>0.002730000065639615</v>
      </c>
      <c r="D210" s="47">
        <v>0.0006079999729990959</v>
      </c>
      <c r="E210" s="47">
        <v>0.0016799999866634607</v>
      </c>
      <c r="F210" s="47">
        <v>0.0016936870524659753</v>
      </c>
      <c r="G210" s="47">
        <v>0.0017000000225380063</v>
      </c>
      <c r="H210" s="47">
        <v>0.0016899999463930726</v>
      </c>
      <c r="I210" s="47" t="s">
        <v>204</v>
      </c>
      <c r="J210" s="47" t="s">
        <v>204</v>
      </c>
      <c r="K210" s="47" t="s">
        <v>204</v>
      </c>
      <c r="L210" s="47" t="s">
        <v>204</v>
      </c>
      <c r="M210" s="47">
        <v>0.06989999860525131</v>
      </c>
      <c r="N210" s="47">
        <v>0.06612944602966309</v>
      </c>
      <c r="O210" s="47">
        <v>0.07349999994039536</v>
      </c>
      <c r="P210" s="47">
        <v>0.0722000002861023</v>
      </c>
      <c r="Q210" s="47">
        <v>0.0706000030040741</v>
      </c>
      <c r="R210" s="47">
        <v>0.06930000334978104</v>
      </c>
      <c r="S210" s="47">
        <v>0.0674000009894371</v>
      </c>
      <c r="T210" s="47">
        <v>0.06880000233650208</v>
      </c>
    </row>
    <row r="211" spans="1:20" ht="12.75" customHeight="1">
      <c r="A211" s="62" t="s">
        <v>27</v>
      </c>
      <c r="B211" s="46" t="s">
        <v>161</v>
      </c>
      <c r="C211" s="47">
        <v>9.076375961303711</v>
      </c>
      <c r="D211" s="47">
        <v>9.20119857788086</v>
      </c>
      <c r="E211" s="47">
        <v>8.417804718017578</v>
      </c>
      <c r="F211" s="47">
        <v>8.658662796020508</v>
      </c>
      <c r="G211" s="47">
        <v>8.862180709838867</v>
      </c>
      <c r="H211" s="47">
        <v>8.542828559875488</v>
      </c>
      <c r="I211" s="47">
        <v>8.505151748657227</v>
      </c>
      <c r="J211" s="47">
        <v>8.657744407653809</v>
      </c>
      <c r="K211" s="47">
        <v>8.544633865356445</v>
      </c>
      <c r="L211" s="47">
        <v>8.391585350036621</v>
      </c>
      <c r="M211" s="47">
        <v>8.214741706848145</v>
      </c>
      <c r="N211" s="47">
        <v>7.966061592102051</v>
      </c>
      <c r="O211" s="47">
        <v>7.5261030197143555</v>
      </c>
      <c r="P211" s="47">
        <v>8.129648208618164</v>
      </c>
      <c r="Q211" s="47">
        <v>8.72448444366455</v>
      </c>
      <c r="R211" s="47">
        <v>8.491778373718262</v>
      </c>
      <c r="S211" s="47">
        <v>8.300684928894043</v>
      </c>
      <c r="T211" s="47">
        <v>8.816333770751953</v>
      </c>
    </row>
    <row r="212" spans="1:20" ht="12.75" customHeight="1">
      <c r="A212" s="62" t="s">
        <v>195</v>
      </c>
      <c r="B212" s="46" t="s">
        <v>28</v>
      </c>
      <c r="C212" s="47">
        <v>5.881850242614746</v>
      </c>
      <c r="D212" s="47">
        <v>6.038352012634277</v>
      </c>
      <c r="E212" s="47">
        <v>6.201925754547119</v>
      </c>
      <c r="F212" s="47">
        <v>5.946543216705322</v>
      </c>
      <c r="G212" s="47">
        <v>6.226650714874268</v>
      </c>
      <c r="H212" s="47">
        <v>6.480103492736816</v>
      </c>
      <c r="I212" s="47">
        <v>6.151346683502197</v>
      </c>
      <c r="J212" s="47">
        <v>6.626213073730469</v>
      </c>
      <c r="K212" s="47">
        <v>6.817198276519775</v>
      </c>
      <c r="L212" s="47">
        <v>7.422250747680664</v>
      </c>
      <c r="M212" s="47">
        <v>7.641806602478027</v>
      </c>
      <c r="N212" s="47">
        <v>7.6488165855407715</v>
      </c>
      <c r="O212" s="47">
        <v>8.002179145812988</v>
      </c>
      <c r="P212" s="47">
        <v>7.977662563323975</v>
      </c>
      <c r="Q212" s="47">
        <v>8.27072811126709</v>
      </c>
      <c r="R212" s="47">
        <v>8.546091079711914</v>
      </c>
      <c r="S212" s="47">
        <v>8.224525451660156</v>
      </c>
      <c r="T212" s="47">
        <v>8.316817283630371</v>
      </c>
    </row>
    <row r="213" spans="1:20" ht="12.75" customHeight="1">
      <c r="A213" s="62" t="s">
        <v>196</v>
      </c>
      <c r="B213" s="65" t="s">
        <v>81</v>
      </c>
      <c r="C213" s="45">
        <v>0.21821445226669312</v>
      </c>
      <c r="D213" s="45">
        <v>0.23213770985603333</v>
      </c>
      <c r="E213" s="45">
        <v>0.28556114435195923</v>
      </c>
      <c r="F213" s="45">
        <v>0.2738495469093323</v>
      </c>
      <c r="G213" s="45">
        <v>0.29916617274284363</v>
      </c>
      <c r="H213" s="45">
        <v>0.3179875910282135</v>
      </c>
      <c r="I213" s="45">
        <v>0.3786916434764862</v>
      </c>
      <c r="J213" s="45">
        <v>0.40648630261421204</v>
      </c>
      <c r="K213" s="45">
        <v>0.41828611493110657</v>
      </c>
      <c r="L213" s="45">
        <v>0.4576021432876587</v>
      </c>
      <c r="M213" s="45">
        <v>0.5414265990257263</v>
      </c>
      <c r="N213" s="45">
        <v>0.5422332286834717</v>
      </c>
      <c r="O213" s="45">
        <v>0.5781526565551758</v>
      </c>
      <c r="P213" s="45">
        <v>0.5553023219108582</v>
      </c>
      <c r="Q213" s="45">
        <v>0.6179751753807068</v>
      </c>
      <c r="R213" s="45">
        <v>0.5961371660232544</v>
      </c>
      <c r="S213" s="45">
        <v>0.59592205286026</v>
      </c>
      <c r="T213" s="45">
        <v>0.6193693280220032</v>
      </c>
    </row>
    <row r="214" spans="1:20" ht="12.75" customHeight="1">
      <c r="A214" s="62" t="s">
        <v>161</v>
      </c>
      <c r="B214" s="65" t="s">
        <v>29</v>
      </c>
      <c r="C214" s="45">
        <v>0.7540284395217896</v>
      </c>
      <c r="D214" s="45">
        <v>0.7147564888000488</v>
      </c>
      <c r="E214" s="45">
        <v>0.7783327102661133</v>
      </c>
      <c r="F214" s="45">
        <v>0.9535006284713745</v>
      </c>
      <c r="G214" s="45">
        <v>1.119737982749939</v>
      </c>
      <c r="H214" s="45">
        <v>1.2215662002563477</v>
      </c>
      <c r="I214" s="45">
        <v>1.259037733078003</v>
      </c>
      <c r="J214" s="45">
        <v>1.2598658800125122</v>
      </c>
      <c r="K214" s="45">
        <v>1.5295480489730835</v>
      </c>
      <c r="L214" s="45">
        <v>1.5671945810317993</v>
      </c>
      <c r="M214" s="45">
        <v>1.464902639389038</v>
      </c>
      <c r="N214" s="45">
        <v>1.6673922538757324</v>
      </c>
      <c r="O214" s="45">
        <v>1.729623794555664</v>
      </c>
      <c r="P214" s="45">
        <v>1.7909730672836304</v>
      </c>
      <c r="Q214" s="45">
        <v>1.7875077724456787</v>
      </c>
      <c r="R214" s="45">
        <v>1.8212590217590332</v>
      </c>
      <c r="S214" s="45">
        <v>1.8553898334503174</v>
      </c>
      <c r="T214" s="45">
        <v>1.853126049041748</v>
      </c>
    </row>
    <row r="215" spans="1:20" ht="12.75" customHeight="1">
      <c r="A215" s="62" t="s">
        <v>28</v>
      </c>
      <c r="B215" s="65" t="s">
        <v>82</v>
      </c>
      <c r="C215" s="45">
        <v>0.2051944136619568</v>
      </c>
      <c r="D215" s="45">
        <v>0.19393113255500793</v>
      </c>
      <c r="E215" s="45">
        <v>0.1668497920036316</v>
      </c>
      <c r="F215" s="45">
        <v>0.09939999878406525</v>
      </c>
      <c r="G215" s="45">
        <v>0.14790141582489014</v>
      </c>
      <c r="H215" s="45">
        <v>0.1492156833410263</v>
      </c>
      <c r="I215" s="45">
        <v>0.13485245406627655</v>
      </c>
      <c r="J215" s="45">
        <v>0.16691146790981293</v>
      </c>
      <c r="K215" s="45">
        <v>0.14105886220932007</v>
      </c>
      <c r="L215" s="45">
        <v>0.1493026614189148</v>
      </c>
      <c r="M215" s="45">
        <v>0.15854929387569427</v>
      </c>
      <c r="N215" s="45">
        <v>0.17859597504138947</v>
      </c>
      <c r="O215" s="45">
        <v>0.2230074405670166</v>
      </c>
      <c r="P215" s="45">
        <v>0.2422853410243988</v>
      </c>
      <c r="Q215" s="45">
        <v>0.27372199296951294</v>
      </c>
      <c r="R215" s="45">
        <v>0.28427478671073914</v>
      </c>
      <c r="S215" s="45">
        <v>0.27346017956733704</v>
      </c>
      <c r="T215" s="45">
        <v>0.284970223903656</v>
      </c>
    </row>
    <row r="216" spans="1:20" ht="12.75" customHeight="1">
      <c r="A216" s="62" t="s">
        <v>81</v>
      </c>
      <c r="B216" s="65" t="s">
        <v>197</v>
      </c>
      <c r="C216" s="45">
        <v>4.452541351318359</v>
      </c>
      <c r="D216" s="45">
        <v>5.088916778564453</v>
      </c>
      <c r="E216" s="45">
        <v>5.044461250305176</v>
      </c>
      <c r="F216" s="45">
        <v>5.081166744232178</v>
      </c>
      <c r="G216" s="45">
        <v>5.032780647277832</v>
      </c>
      <c r="H216" s="45">
        <v>5.006412982940674</v>
      </c>
      <c r="I216" s="45">
        <v>4.822587013244629</v>
      </c>
      <c r="J216" s="45">
        <v>4.781068801879883</v>
      </c>
      <c r="K216" s="45">
        <v>4.763676166534424</v>
      </c>
      <c r="L216" s="45">
        <v>4.6737799644470215</v>
      </c>
      <c r="M216" s="45">
        <v>4.5530242919921875</v>
      </c>
      <c r="N216" s="45">
        <v>4.7823967933654785</v>
      </c>
      <c r="O216" s="45">
        <v>4.68592643737793</v>
      </c>
      <c r="P216" s="45">
        <v>4.598800182342529</v>
      </c>
      <c r="Q216" s="45">
        <v>4.627923011779785</v>
      </c>
      <c r="R216" s="45">
        <v>4.762295246124268</v>
      </c>
      <c r="S216" s="45">
        <v>4.826997756958008</v>
      </c>
      <c r="T216" s="45">
        <v>4.778923511505127</v>
      </c>
    </row>
    <row r="217" spans="1:20" ht="13.5" customHeight="1">
      <c r="A217" s="62" t="s">
        <v>29</v>
      </c>
      <c r="B217" s="65" t="s">
        <v>229</v>
      </c>
      <c r="C217" s="45">
        <v>0.4916892945766449</v>
      </c>
      <c r="D217" s="45">
        <v>0.366549551486969</v>
      </c>
      <c r="E217" s="45">
        <v>0.2899095118045807</v>
      </c>
      <c r="F217" s="45">
        <v>0.14199304580688477</v>
      </c>
      <c r="G217" s="45">
        <v>0.5102056860923767</v>
      </c>
      <c r="H217" s="45">
        <v>0.4694462716579437</v>
      </c>
      <c r="I217" s="45">
        <v>0.3437212407588959</v>
      </c>
      <c r="J217" s="45">
        <v>1.1835646629333496</v>
      </c>
      <c r="K217" s="45">
        <v>1.1666492223739624</v>
      </c>
      <c r="L217" s="45">
        <v>1.1664382219314575</v>
      </c>
      <c r="M217" s="45">
        <v>1.100315809249878</v>
      </c>
      <c r="N217" s="45">
        <v>1.0472421646118164</v>
      </c>
      <c r="O217" s="45">
        <v>1.0225226879119873</v>
      </c>
      <c r="P217" s="45">
        <v>0.9396273493766785</v>
      </c>
      <c r="Q217" s="45">
        <v>0.9237626791000366</v>
      </c>
      <c r="R217" s="45">
        <v>0.9062530398368835</v>
      </c>
      <c r="S217" s="45">
        <v>0.893805980682373</v>
      </c>
      <c r="T217" s="45">
        <v>0.923224687576294</v>
      </c>
    </row>
    <row r="218" spans="1:20" ht="15.75" customHeight="1">
      <c r="A218" s="62" t="s">
        <v>82</v>
      </c>
      <c r="B218" s="46" t="s">
        <v>30</v>
      </c>
      <c r="C218" s="47">
        <v>6.572980880737305</v>
      </c>
      <c r="D218" s="47">
        <v>6.606836318969727</v>
      </c>
      <c r="E218" s="47">
        <v>6.535583019256592</v>
      </c>
      <c r="F218" s="47">
        <v>6.431044578552246</v>
      </c>
      <c r="G218" s="47">
        <v>6.696547508239746</v>
      </c>
      <c r="H218" s="47">
        <v>6.570015907287598</v>
      </c>
      <c r="I218" s="47">
        <v>6.952738285064697</v>
      </c>
      <c r="J218" s="47">
        <v>6.431994438171387</v>
      </c>
      <c r="K218" s="47">
        <v>6.492435455322266</v>
      </c>
      <c r="L218" s="47">
        <v>6.171955108642578</v>
      </c>
      <c r="M218" s="47">
        <v>6.023588180541992</v>
      </c>
      <c r="N218" s="47">
        <v>6.089241981506348</v>
      </c>
      <c r="O218" s="47">
        <v>6.1705217361450195</v>
      </c>
      <c r="P218" s="47">
        <v>6.23085880279541</v>
      </c>
      <c r="Q218" s="47">
        <v>6.133713722229004</v>
      </c>
      <c r="R218" s="47">
        <v>5.840178489685059</v>
      </c>
      <c r="S218" s="47">
        <v>5.785920143127441</v>
      </c>
      <c r="T218" s="47">
        <v>5.636012554168701</v>
      </c>
    </row>
    <row r="219" spans="1:20" ht="12.75" customHeight="1">
      <c r="A219" s="62" t="s">
        <v>197</v>
      </c>
      <c r="B219" s="46" t="s">
        <v>31</v>
      </c>
      <c r="C219" s="47">
        <v>6.627913475036621</v>
      </c>
      <c r="D219" s="47">
        <v>6.805726528167725</v>
      </c>
      <c r="E219" s="47">
        <v>6.7383713722229</v>
      </c>
      <c r="F219" s="47">
        <v>6.296419143676758</v>
      </c>
      <c r="G219" s="47">
        <v>6.130834579467773</v>
      </c>
      <c r="H219" s="47">
        <v>6.155220031738281</v>
      </c>
      <c r="I219" s="47">
        <v>6.217138767242432</v>
      </c>
      <c r="J219" s="47">
        <v>6.097764492034912</v>
      </c>
      <c r="K219" s="47">
        <v>6.252700328826904</v>
      </c>
      <c r="L219" s="47">
        <v>6.265228271484375</v>
      </c>
      <c r="M219" s="47">
        <v>6.110685348510742</v>
      </c>
      <c r="N219" s="47">
        <v>6.181352615356445</v>
      </c>
      <c r="O219" s="47">
        <v>6.011446475982666</v>
      </c>
      <c r="P219" s="47">
        <v>6.115270137786865</v>
      </c>
      <c r="Q219" s="47">
        <v>6.13356876373291</v>
      </c>
      <c r="R219" s="47">
        <v>6.18709659576416</v>
      </c>
      <c r="S219" s="47">
        <v>6.092621803283691</v>
      </c>
      <c r="T219" s="47">
        <v>5.807928562164307</v>
      </c>
    </row>
    <row r="220" spans="1:20" ht="12.75" customHeight="1">
      <c r="A220" s="62" t="s">
        <v>229</v>
      </c>
      <c r="B220" s="46" t="s">
        <v>198</v>
      </c>
      <c r="C220" s="47">
        <v>2.9440481662750244</v>
      </c>
      <c r="D220" s="47">
        <v>3.296679973602295</v>
      </c>
      <c r="E220" s="47">
        <v>3.2954397201538086</v>
      </c>
      <c r="F220" s="47">
        <v>3.3982954025268555</v>
      </c>
      <c r="G220" s="47">
        <v>3.4080746173858643</v>
      </c>
      <c r="H220" s="47">
        <v>3.5288686752319336</v>
      </c>
      <c r="I220" s="47">
        <v>3.407590389251709</v>
      </c>
      <c r="J220" s="47">
        <v>3.4104511737823486</v>
      </c>
      <c r="K220" s="47">
        <v>3.9937660694122314</v>
      </c>
      <c r="L220" s="47">
        <v>4.034195899963379</v>
      </c>
      <c r="M220" s="47">
        <v>3.8365049362182617</v>
      </c>
      <c r="N220" s="47">
        <v>3.576504707336426</v>
      </c>
      <c r="O220" s="47">
        <v>4.091066360473633</v>
      </c>
      <c r="P220" s="47">
        <v>3.8866121768951416</v>
      </c>
      <c r="Q220" s="47">
        <v>3.8687448501586914</v>
      </c>
      <c r="R220" s="47">
        <v>3.793696880340576</v>
      </c>
      <c r="S220" s="47">
        <v>3.2517216205596924</v>
      </c>
      <c r="T220" s="47">
        <v>3.4087634086608887</v>
      </c>
    </row>
    <row r="221" spans="1:20" ht="12.75" customHeight="1">
      <c r="A221" s="62" t="s">
        <v>30</v>
      </c>
      <c r="B221" s="46" t="s">
        <v>32</v>
      </c>
      <c r="C221" s="47" t="s">
        <v>204</v>
      </c>
      <c r="D221" s="47" t="s">
        <v>204</v>
      </c>
      <c r="E221" s="47">
        <v>3.8585023880004883</v>
      </c>
      <c r="F221" s="47">
        <v>2.4907801151275635</v>
      </c>
      <c r="G221" s="47">
        <v>0.9158844351768494</v>
      </c>
      <c r="H221" s="47">
        <v>0.9244273900985718</v>
      </c>
      <c r="I221" s="47">
        <v>0.9808175563812256</v>
      </c>
      <c r="J221" s="47">
        <v>0.8549603819847107</v>
      </c>
      <c r="K221" s="47">
        <v>0.9042759537696838</v>
      </c>
      <c r="L221" s="47">
        <v>0.9055471420288086</v>
      </c>
      <c r="M221" s="47">
        <v>0.6914102435112</v>
      </c>
      <c r="N221" s="47">
        <v>0.7970795035362244</v>
      </c>
      <c r="O221" s="47">
        <v>0.736229419708252</v>
      </c>
      <c r="P221" s="47">
        <v>0.7914648056030273</v>
      </c>
      <c r="Q221" s="47">
        <v>0.8409669399261475</v>
      </c>
      <c r="R221" s="47">
        <v>0.8882206678390503</v>
      </c>
      <c r="S221" s="47">
        <v>0.9645287990570068</v>
      </c>
      <c r="T221" s="47">
        <v>1.0744158029556274</v>
      </c>
    </row>
    <row r="222" spans="1:20" ht="12.75" customHeight="1">
      <c r="A222" s="62" t="s">
        <v>31</v>
      </c>
      <c r="B222" s="46" t="s">
        <v>131</v>
      </c>
      <c r="C222" s="47">
        <v>1.6909823417663574</v>
      </c>
      <c r="D222" s="47">
        <v>2.022286891937256</v>
      </c>
      <c r="E222" s="47">
        <v>2.179749011993408</v>
      </c>
      <c r="F222" s="47">
        <v>2.4200432300567627</v>
      </c>
      <c r="G222" s="47">
        <v>2.657320022583008</v>
      </c>
      <c r="H222" s="47">
        <v>3.0173068046569824</v>
      </c>
      <c r="I222" s="47">
        <v>3.3439412117004395</v>
      </c>
      <c r="J222" s="47">
        <v>3.442396879196167</v>
      </c>
      <c r="K222" s="47">
        <v>3.037562847137451</v>
      </c>
      <c r="L222" s="47">
        <v>3.185607671737671</v>
      </c>
      <c r="M222" s="47">
        <v>3.2327067852020264</v>
      </c>
      <c r="N222" s="47">
        <v>3.4462873935699463</v>
      </c>
      <c r="O222" s="47">
        <v>3.6187031269073486</v>
      </c>
      <c r="P222" s="47">
        <v>3.807548761367798</v>
      </c>
      <c r="Q222" s="47">
        <v>4.03951358795166</v>
      </c>
      <c r="R222" s="47">
        <v>4.100799560546875</v>
      </c>
      <c r="S222" s="47">
        <v>4.197225570678711</v>
      </c>
      <c r="T222" s="47">
        <v>4.1432318687438965</v>
      </c>
    </row>
    <row r="223" spans="1:20" ht="22.5" customHeight="1">
      <c r="A223" s="62" t="s">
        <v>198</v>
      </c>
      <c r="B223" s="65" t="s">
        <v>162</v>
      </c>
      <c r="C223" s="45" t="s">
        <v>204</v>
      </c>
      <c r="D223" s="45" t="s">
        <v>204</v>
      </c>
      <c r="E223" s="45">
        <v>5.572262287139893</v>
      </c>
      <c r="F223" s="45">
        <v>5.31937313079834</v>
      </c>
      <c r="G223" s="45">
        <v>5.358794689178467</v>
      </c>
      <c r="H223" s="45">
        <v>5.520790100097656</v>
      </c>
      <c r="I223" s="45">
        <v>5.948945999145508</v>
      </c>
      <c r="J223" s="45">
        <v>5.359376430511475</v>
      </c>
      <c r="K223" s="45">
        <v>6.330564498901367</v>
      </c>
      <c r="L223" s="45">
        <v>5.851067543029785</v>
      </c>
      <c r="M223" s="45">
        <v>5.997174263000488</v>
      </c>
      <c r="N223" s="45">
        <v>5.9444684982299805</v>
      </c>
      <c r="O223" s="45">
        <v>5.402900218963623</v>
      </c>
      <c r="P223" s="45">
        <v>5.57519006729126</v>
      </c>
      <c r="Q223" s="45">
        <v>5.525079250335693</v>
      </c>
      <c r="R223" s="45">
        <v>5.520529747009277</v>
      </c>
      <c r="S223" s="45">
        <v>5.336963176727295</v>
      </c>
      <c r="T223" s="45">
        <v>5.527889728546143</v>
      </c>
    </row>
    <row r="224" spans="1:20" ht="12.75" customHeight="1">
      <c r="A224" s="62" t="s">
        <v>32</v>
      </c>
      <c r="B224" s="65" t="s">
        <v>199</v>
      </c>
      <c r="C224" s="45" t="s">
        <v>204</v>
      </c>
      <c r="D224" s="45" t="s">
        <v>204</v>
      </c>
      <c r="E224" s="45" t="s">
        <v>204</v>
      </c>
      <c r="F224" s="45" t="s">
        <v>204</v>
      </c>
      <c r="G224" s="45" t="s">
        <v>204</v>
      </c>
      <c r="H224" s="45" t="s">
        <v>204</v>
      </c>
      <c r="I224" s="45" t="s">
        <v>204</v>
      </c>
      <c r="J224" s="45" t="s">
        <v>204</v>
      </c>
      <c r="K224" s="45" t="s">
        <v>204</v>
      </c>
      <c r="L224" s="45" t="s">
        <v>204</v>
      </c>
      <c r="M224" s="45" t="s">
        <v>204</v>
      </c>
      <c r="N224" s="45" t="s">
        <v>204</v>
      </c>
      <c r="O224" s="45">
        <v>0.18577173352241516</v>
      </c>
      <c r="P224" s="45">
        <v>0.17740283906459808</v>
      </c>
      <c r="Q224" s="45">
        <v>0.18511700630187988</v>
      </c>
      <c r="R224" s="45">
        <v>0.1774907410144806</v>
      </c>
      <c r="S224" s="45">
        <v>0.17494241893291473</v>
      </c>
      <c r="T224" s="45">
        <v>0.1719696968793869</v>
      </c>
    </row>
    <row r="225" spans="1:20" ht="12.75" customHeight="1">
      <c r="A225" s="62" t="s">
        <v>131</v>
      </c>
      <c r="B225" s="65" t="s">
        <v>83</v>
      </c>
      <c r="C225" s="45">
        <v>0.19715029001235962</v>
      </c>
      <c r="D225" s="45">
        <v>0.20947201550006866</v>
      </c>
      <c r="E225" s="45">
        <v>0.20312131941318512</v>
      </c>
      <c r="F225" s="45">
        <v>0.2055760771036148</v>
      </c>
      <c r="G225" s="45">
        <v>0.19300778210163116</v>
      </c>
      <c r="H225" s="45">
        <v>0.21502581238746643</v>
      </c>
      <c r="I225" s="45">
        <v>0.23169773817062378</v>
      </c>
      <c r="J225" s="45">
        <v>0.20818351209163666</v>
      </c>
      <c r="K225" s="45">
        <v>0.2375405728816986</v>
      </c>
      <c r="L225" s="45">
        <v>0.302266001701355</v>
      </c>
      <c r="M225" s="45">
        <v>0.25860002636909485</v>
      </c>
      <c r="N225" s="45">
        <v>0.21503056585788727</v>
      </c>
      <c r="O225" s="45">
        <v>0.22185522317886353</v>
      </c>
      <c r="P225" s="45">
        <v>0.2567518353462219</v>
      </c>
      <c r="Q225" s="45">
        <v>0.23907756805419922</v>
      </c>
      <c r="R225" s="45">
        <v>0.22329474985599518</v>
      </c>
      <c r="S225" s="45">
        <v>0.1987013965845108</v>
      </c>
      <c r="T225" s="45">
        <v>0.2088724821805954</v>
      </c>
    </row>
    <row r="226" spans="1:20" ht="13.5" customHeight="1">
      <c r="A226" s="62" t="s">
        <v>162</v>
      </c>
      <c r="B226" s="65" t="s">
        <v>132</v>
      </c>
      <c r="C226" s="45">
        <v>0.8141858577728271</v>
      </c>
      <c r="D226" s="45">
        <v>0.9664576053619385</v>
      </c>
      <c r="E226" s="45">
        <v>0.9183790683746338</v>
      </c>
      <c r="F226" s="45">
        <v>1.0682542324066162</v>
      </c>
      <c r="G226" s="45">
        <v>1.0934034585952759</v>
      </c>
      <c r="H226" s="45">
        <v>1.1296186447143555</v>
      </c>
      <c r="I226" s="45">
        <v>1.12608003616333</v>
      </c>
      <c r="J226" s="45">
        <v>1.164774775505066</v>
      </c>
      <c r="K226" s="45">
        <v>1.1221970319747925</v>
      </c>
      <c r="L226" s="45">
        <v>1.3029979467391968</v>
      </c>
      <c r="M226" s="45">
        <v>1.2273423671722412</v>
      </c>
      <c r="N226" s="45">
        <v>1.4025952816009521</v>
      </c>
      <c r="O226" s="45">
        <v>1.433598279953003</v>
      </c>
      <c r="P226" s="45">
        <v>1.751679539680481</v>
      </c>
      <c r="Q226" s="45">
        <v>1.6995208263397217</v>
      </c>
      <c r="R226" s="45">
        <v>1.688277244567871</v>
      </c>
      <c r="S226" s="45">
        <v>1.6781306266784668</v>
      </c>
      <c r="T226" s="45">
        <v>1.7076436281204224</v>
      </c>
    </row>
    <row r="227" spans="1:20" ht="15.75" customHeight="1">
      <c r="A227" s="62" t="s">
        <v>199</v>
      </c>
      <c r="B227" s="65" t="s">
        <v>84</v>
      </c>
      <c r="C227" s="45">
        <v>13.915520668029785</v>
      </c>
      <c r="D227" s="45">
        <v>17.1478328704834</v>
      </c>
      <c r="E227" s="45">
        <v>16.965238571166992</v>
      </c>
      <c r="F227" s="45">
        <v>13.491143226623535</v>
      </c>
      <c r="G227" s="45">
        <v>15.803961753845215</v>
      </c>
      <c r="H227" s="45">
        <v>16.580434799194336</v>
      </c>
      <c r="I227" s="45">
        <v>17.124160766601562</v>
      </c>
      <c r="J227" s="45">
        <v>15.040099143981934</v>
      </c>
      <c r="K227" s="45">
        <v>15.03947925567627</v>
      </c>
      <c r="L227" s="45">
        <v>17.687726974487305</v>
      </c>
      <c r="M227" s="45">
        <v>18.928268432617188</v>
      </c>
      <c r="N227" s="45">
        <v>19.249244689941406</v>
      </c>
      <c r="O227" s="45">
        <v>20.611303329467773</v>
      </c>
      <c r="P227" s="45">
        <v>21.15705680847168</v>
      </c>
      <c r="Q227" s="45">
        <v>24.021150588989258</v>
      </c>
      <c r="R227" s="45">
        <v>23.4764461517334</v>
      </c>
      <c r="S227" s="45">
        <v>26.05942726135254</v>
      </c>
      <c r="T227" s="45">
        <v>27.8847713470459</v>
      </c>
    </row>
    <row r="228" spans="1:20" ht="12.75" customHeight="1">
      <c r="A228" s="62" t="s">
        <v>83</v>
      </c>
      <c r="B228" s="46" t="s">
        <v>85</v>
      </c>
      <c r="C228" s="47">
        <v>1.6149847507476807</v>
      </c>
      <c r="D228" s="47">
        <v>1.8493504524230957</v>
      </c>
      <c r="E228" s="47">
        <v>1.7617112398147583</v>
      </c>
      <c r="F228" s="47">
        <v>1.9028065204620361</v>
      </c>
      <c r="G228" s="47">
        <v>1.809691309928894</v>
      </c>
      <c r="H228" s="47">
        <v>1.7610540390014648</v>
      </c>
      <c r="I228" s="47">
        <v>1.8511135578155518</v>
      </c>
      <c r="J228" s="47">
        <v>1.8494186401367188</v>
      </c>
      <c r="K228" s="47">
        <v>1.9430451393127441</v>
      </c>
      <c r="L228" s="47">
        <v>1.95835542678833</v>
      </c>
      <c r="M228" s="47">
        <v>2.1078076362609863</v>
      </c>
      <c r="N228" s="47">
        <v>2.1823184490203857</v>
      </c>
      <c r="O228" s="47">
        <v>2.183871030807495</v>
      </c>
      <c r="P228" s="47">
        <v>2.2045178413391113</v>
      </c>
      <c r="Q228" s="47">
        <v>2.2926688194274902</v>
      </c>
      <c r="R228" s="47">
        <v>2.3081626892089844</v>
      </c>
      <c r="S228" s="47">
        <v>2.3194634914398193</v>
      </c>
      <c r="T228" s="47">
        <v>2.3706445693969727</v>
      </c>
    </row>
    <row r="229" spans="1:20" ht="14.25" customHeight="1">
      <c r="A229" s="62" t="s">
        <v>132</v>
      </c>
      <c r="B229" s="46" t="s">
        <v>86</v>
      </c>
      <c r="C229" s="47">
        <v>2.4889211654663086</v>
      </c>
      <c r="D229" s="47">
        <v>2.567399740219116</v>
      </c>
      <c r="E229" s="47">
        <v>2.6326589584350586</v>
      </c>
      <c r="F229" s="47">
        <v>2.721839666366577</v>
      </c>
      <c r="G229" s="47">
        <v>2.644798994064331</v>
      </c>
      <c r="H229" s="47">
        <v>2.8077893257141113</v>
      </c>
      <c r="I229" s="47">
        <v>3.062201499938965</v>
      </c>
      <c r="J229" s="47">
        <v>3.21675181388855</v>
      </c>
      <c r="K229" s="47">
        <v>3.1479268074035645</v>
      </c>
      <c r="L229" s="47">
        <v>3.0823113918304443</v>
      </c>
      <c r="M229" s="47">
        <v>3.367550849914551</v>
      </c>
      <c r="N229" s="47">
        <v>3.074833631515503</v>
      </c>
      <c r="O229" s="47">
        <v>3.1643126010894775</v>
      </c>
      <c r="P229" s="47">
        <v>3.3317337036132812</v>
      </c>
      <c r="Q229" s="47">
        <v>3.4431862831115723</v>
      </c>
      <c r="R229" s="47">
        <v>3.6031641960144043</v>
      </c>
      <c r="S229" s="47">
        <v>3.796816825866699</v>
      </c>
      <c r="T229" s="47">
        <v>4.1706743240356445</v>
      </c>
    </row>
    <row r="230" spans="1:20" ht="12.75" customHeight="1">
      <c r="A230" s="62" t="s">
        <v>84</v>
      </c>
      <c r="B230" s="46" t="s">
        <v>87</v>
      </c>
      <c r="C230" s="47" t="s">
        <v>204</v>
      </c>
      <c r="D230" s="47" t="s">
        <v>204</v>
      </c>
      <c r="E230" s="47">
        <v>7.229076862335205</v>
      </c>
      <c r="F230" s="47">
        <v>6.928537368774414</v>
      </c>
      <c r="G230" s="47">
        <v>8.172751426696777</v>
      </c>
      <c r="H230" s="47">
        <v>8.26762866973877</v>
      </c>
      <c r="I230" s="47">
        <v>7.354506969451904</v>
      </c>
      <c r="J230" s="47">
        <v>6.913008213043213</v>
      </c>
      <c r="K230" s="47">
        <v>5.937864303588867</v>
      </c>
      <c r="L230" s="47">
        <v>7.904521942138672</v>
      </c>
      <c r="M230" s="47">
        <v>7.918516635894775</v>
      </c>
      <c r="N230" s="47">
        <v>8.690610885620117</v>
      </c>
      <c r="O230" s="47">
        <v>8.864121437072754</v>
      </c>
      <c r="P230" s="47">
        <v>9.175653457641602</v>
      </c>
      <c r="Q230" s="47">
        <v>8.302971839904785</v>
      </c>
      <c r="R230" s="47">
        <v>8.622421264648438</v>
      </c>
      <c r="S230" s="47">
        <v>8.981853485107422</v>
      </c>
      <c r="T230" s="47">
        <v>9.203224182128906</v>
      </c>
    </row>
    <row r="231" spans="1:20" ht="12.75" customHeight="1">
      <c r="A231" s="62" t="s">
        <v>85</v>
      </c>
      <c r="B231" s="46" t="s">
        <v>221</v>
      </c>
      <c r="C231" s="47">
        <v>0</v>
      </c>
      <c r="D231" s="47" t="s">
        <v>204</v>
      </c>
      <c r="E231" s="47" t="s">
        <v>204</v>
      </c>
      <c r="F231" s="47" t="s">
        <v>204</v>
      </c>
      <c r="G231" s="47" t="s">
        <v>204</v>
      </c>
      <c r="H231" s="47">
        <v>0.7177345752716064</v>
      </c>
      <c r="I231" s="47">
        <v>0.6945759654045105</v>
      </c>
      <c r="J231" s="47">
        <v>0.6780914664268494</v>
      </c>
      <c r="K231" s="47">
        <v>0.8991188406944275</v>
      </c>
      <c r="L231" s="47">
        <v>0.8569470047950745</v>
      </c>
      <c r="M231" s="47">
        <v>0.7950389385223389</v>
      </c>
      <c r="N231" s="47">
        <v>0.7186317443847656</v>
      </c>
      <c r="O231" s="47">
        <v>4.230588436126709</v>
      </c>
      <c r="P231" s="47">
        <v>3.941829204559326</v>
      </c>
      <c r="Q231" s="47">
        <v>3.5998880863189697</v>
      </c>
      <c r="R231" s="47">
        <v>3.9635744094848633</v>
      </c>
      <c r="S231" s="47">
        <v>4.502660751342773</v>
      </c>
      <c r="T231" s="47">
        <v>4.874587535858154</v>
      </c>
    </row>
    <row r="232" spans="1:20" ht="12.75" customHeight="1">
      <c r="A232" s="62" t="s">
        <v>86</v>
      </c>
      <c r="B232" s="46" t="s">
        <v>133</v>
      </c>
      <c r="C232" s="47">
        <v>0.04610000178217888</v>
      </c>
      <c r="D232" s="47">
        <v>0.046300001442432404</v>
      </c>
      <c r="E232" s="47">
        <v>0.04540000110864639</v>
      </c>
      <c r="F232" s="47">
        <v>0.04179999977350235</v>
      </c>
      <c r="G232" s="47">
        <v>0.03669999912381172</v>
      </c>
      <c r="H232" s="47">
        <v>0.04569999873638153</v>
      </c>
      <c r="I232" s="47">
        <v>0.048700001090765</v>
      </c>
      <c r="J232" s="47">
        <v>0.05079999938607216</v>
      </c>
      <c r="K232" s="47">
        <v>0.058238204568624496</v>
      </c>
      <c r="L232" s="47">
        <v>0.058800000697374344</v>
      </c>
      <c r="M232" s="47">
        <v>0.06270000338554382</v>
      </c>
      <c r="N232" s="47">
        <v>0.06469999998807907</v>
      </c>
      <c r="O232" s="47">
        <v>0.06549999862909317</v>
      </c>
      <c r="P232" s="47">
        <v>0.06400000303983688</v>
      </c>
      <c r="Q232" s="47">
        <v>0.06599999964237213</v>
      </c>
      <c r="R232" s="47">
        <v>0.08150000125169754</v>
      </c>
      <c r="S232" s="47">
        <v>0.09130000323057175</v>
      </c>
      <c r="T232" s="47">
        <v>0.10461021214723587</v>
      </c>
    </row>
    <row r="233" spans="1:20" ht="12.75" customHeight="1">
      <c r="A233" s="62" t="s">
        <v>87</v>
      </c>
      <c r="B233" s="65" t="s">
        <v>88</v>
      </c>
      <c r="C233" s="45">
        <v>13.873021125793457</v>
      </c>
      <c r="D233" s="45">
        <v>11.951363563537598</v>
      </c>
      <c r="E233" s="45">
        <v>10.294684410095215</v>
      </c>
      <c r="F233" s="45">
        <v>9.25014591217041</v>
      </c>
      <c r="G233" s="45">
        <v>8.308697700500488</v>
      </c>
      <c r="H233" s="45">
        <v>7.622776508331299</v>
      </c>
      <c r="I233" s="45">
        <v>6.9291863441467285</v>
      </c>
      <c r="J233" s="45">
        <v>6.7025628089904785</v>
      </c>
      <c r="K233" s="45">
        <v>6.108865737915039</v>
      </c>
      <c r="L233" s="45">
        <v>6.069779396057129</v>
      </c>
      <c r="M233" s="45">
        <v>5.9163432121276855</v>
      </c>
      <c r="N233" s="45">
        <v>6.048068523406982</v>
      </c>
      <c r="O233" s="45">
        <v>6.188175678253174</v>
      </c>
      <c r="P233" s="45">
        <v>6.598241329193115</v>
      </c>
      <c r="Q233" s="45">
        <v>6.626955509185791</v>
      </c>
      <c r="R233" s="45">
        <v>6.832426071166992</v>
      </c>
      <c r="S233" s="45">
        <v>7.27182149887085</v>
      </c>
      <c r="T233" s="45">
        <v>7.348264217376709</v>
      </c>
    </row>
    <row r="234" spans="1:20" ht="12.75" customHeight="1">
      <c r="A234" s="62" t="s">
        <v>221</v>
      </c>
      <c r="B234" s="65" t="s">
        <v>134</v>
      </c>
      <c r="C234" s="45">
        <v>29.358095169067383</v>
      </c>
      <c r="D234" s="45">
        <v>30.21316146850586</v>
      </c>
      <c r="E234" s="45">
        <v>29.497312545776367</v>
      </c>
      <c r="F234" s="45">
        <v>31.067039489746094</v>
      </c>
      <c r="G234" s="45">
        <v>33.12361526489258</v>
      </c>
      <c r="H234" s="45">
        <v>30.285831451416016</v>
      </c>
      <c r="I234" s="45">
        <v>16.89911460876465</v>
      </c>
      <c r="J234" s="45">
        <v>16.37360382080078</v>
      </c>
      <c r="K234" s="45">
        <v>34.15879440307617</v>
      </c>
      <c r="L234" s="45">
        <v>29.04952049255371</v>
      </c>
      <c r="M234" s="45">
        <v>39.14511489868164</v>
      </c>
      <c r="N234" s="45">
        <v>33.33176040649414</v>
      </c>
      <c r="O234" s="45">
        <v>23.297975540161133</v>
      </c>
      <c r="P234" s="45">
        <v>28.24704933166504</v>
      </c>
      <c r="Q234" s="45">
        <v>28.7017765045166</v>
      </c>
      <c r="R234" s="45">
        <v>28.277597427368164</v>
      </c>
      <c r="S234" s="45">
        <v>28.697208404541016</v>
      </c>
      <c r="T234" s="45">
        <v>31.059280395507812</v>
      </c>
    </row>
    <row r="235" spans="1:20" s="64" customFormat="1" ht="12.75">
      <c r="A235" s="66" t="s">
        <v>133</v>
      </c>
      <c r="B235" s="65" t="s">
        <v>33</v>
      </c>
      <c r="C235" s="45">
        <v>10.330024719238281</v>
      </c>
      <c r="D235" s="45">
        <v>10.430619239807129</v>
      </c>
      <c r="E235" s="45">
        <v>10.11262321472168</v>
      </c>
      <c r="F235" s="45">
        <v>9.84570026397705</v>
      </c>
      <c r="G235" s="45">
        <v>9.717225074768066</v>
      </c>
      <c r="H235" s="45">
        <v>9.533573150634766</v>
      </c>
      <c r="I235" s="45">
        <v>9.8933744430542</v>
      </c>
      <c r="J235" s="45">
        <v>9.466175079345703</v>
      </c>
      <c r="K235" s="45">
        <v>9.486289978027344</v>
      </c>
      <c r="L235" s="45">
        <v>9.281295776367188</v>
      </c>
      <c r="M235" s="45">
        <v>9.389409065246582</v>
      </c>
      <c r="N235" s="45">
        <v>9.54942512512207</v>
      </c>
      <c r="O235" s="45">
        <v>9.221203804016113</v>
      </c>
      <c r="P235" s="45">
        <v>9.369765281677246</v>
      </c>
      <c r="Q235" s="45">
        <v>9.333222389221191</v>
      </c>
      <c r="R235" s="45">
        <v>9.24333667755127</v>
      </c>
      <c r="S235" s="45">
        <v>9.160157203674316</v>
      </c>
      <c r="T235" s="45">
        <v>8.97262191772461</v>
      </c>
    </row>
    <row r="236" spans="1:20" ht="12.75" customHeight="1">
      <c r="A236" s="62" t="s">
        <v>88</v>
      </c>
      <c r="B236" s="65" t="s">
        <v>89</v>
      </c>
      <c r="C236" s="45">
        <v>0.09319999814033508</v>
      </c>
      <c r="D236" s="45">
        <v>0.0925000011920929</v>
      </c>
      <c r="E236" s="45">
        <v>0.0868000015616417</v>
      </c>
      <c r="F236" s="45">
        <v>0.09369999915361404</v>
      </c>
      <c r="G236" s="45">
        <v>0.08411221951246262</v>
      </c>
      <c r="H236" s="45">
        <v>0.11854475736618042</v>
      </c>
      <c r="I236" s="45">
        <v>0.11231797933578491</v>
      </c>
      <c r="J236" s="45">
        <v>0.09109999984502792</v>
      </c>
      <c r="K236" s="45">
        <v>0.07880000025033951</v>
      </c>
      <c r="L236" s="45">
        <v>0.0763000026345253</v>
      </c>
      <c r="M236" s="45">
        <v>0.0776706114411354</v>
      </c>
      <c r="N236" s="45">
        <v>0.0892999991774559</v>
      </c>
      <c r="O236" s="45">
        <v>0.0997999981045723</v>
      </c>
      <c r="P236" s="45">
        <v>0.10306082665920258</v>
      </c>
      <c r="Q236" s="45">
        <v>0.11471723020076752</v>
      </c>
      <c r="R236" s="45">
        <v>0.1303856521844864</v>
      </c>
      <c r="S236" s="45">
        <v>0.13408198952674866</v>
      </c>
      <c r="T236" s="45">
        <v>0.1464039534330368</v>
      </c>
    </row>
    <row r="237" spans="1:20" ht="12.75" customHeight="1">
      <c r="A237" s="62" t="s">
        <v>134</v>
      </c>
      <c r="B237" s="65" t="s">
        <v>34</v>
      </c>
      <c r="C237" s="45">
        <v>19.88728141784668</v>
      </c>
      <c r="D237" s="45">
        <v>19.47412872314453</v>
      </c>
      <c r="E237" s="45">
        <v>19.633848190307617</v>
      </c>
      <c r="F237" s="45">
        <v>19.87386131286621</v>
      </c>
      <c r="G237" s="45">
        <v>19.97915267944336</v>
      </c>
      <c r="H237" s="45">
        <v>19.95143699645996</v>
      </c>
      <c r="I237" s="45">
        <v>20.338838577270508</v>
      </c>
      <c r="J237" s="45">
        <v>20.41141700744629</v>
      </c>
      <c r="K237" s="45">
        <v>20.25978660583496</v>
      </c>
      <c r="L237" s="45">
        <v>20.287248611450195</v>
      </c>
      <c r="M237" s="45">
        <v>20.658573150634766</v>
      </c>
      <c r="N237" s="45">
        <v>20.107032775878906</v>
      </c>
      <c r="O237" s="45">
        <v>20.06292152404785</v>
      </c>
      <c r="P237" s="45">
        <v>20.05204963684082</v>
      </c>
      <c r="Q237" s="45">
        <v>20.14324951171875</v>
      </c>
      <c r="R237" s="45">
        <v>20.089492797851562</v>
      </c>
      <c r="S237" s="45">
        <v>19.64726448059082</v>
      </c>
      <c r="T237" s="45">
        <v>19.743776321411133</v>
      </c>
    </row>
    <row r="238" spans="1:20" ht="12.75" customHeight="1">
      <c r="A238" s="62" t="s">
        <v>33</v>
      </c>
      <c r="B238" s="46" t="s">
        <v>135</v>
      </c>
      <c r="C238" s="47">
        <v>1.2839261293411255</v>
      </c>
      <c r="D238" s="47">
        <v>1.454026222229004</v>
      </c>
      <c r="E238" s="47">
        <v>1.6388137340545654</v>
      </c>
      <c r="F238" s="47">
        <v>1.4053142070770264</v>
      </c>
      <c r="G238" s="47">
        <v>1.2704166173934937</v>
      </c>
      <c r="H238" s="47">
        <v>1.4238003492355347</v>
      </c>
      <c r="I238" s="47">
        <v>1.6756571531295776</v>
      </c>
      <c r="J238" s="47">
        <v>1.6987417936325073</v>
      </c>
      <c r="K238" s="47">
        <v>1.7279326915740967</v>
      </c>
      <c r="L238" s="47">
        <v>2.0323286056518555</v>
      </c>
      <c r="M238" s="47">
        <v>1.5977210998535156</v>
      </c>
      <c r="N238" s="47">
        <v>1.530850887298584</v>
      </c>
      <c r="O238" s="47">
        <v>1.3883671760559082</v>
      </c>
      <c r="P238" s="47">
        <v>1.381719708442688</v>
      </c>
      <c r="Q238" s="47">
        <v>1.7530157566070557</v>
      </c>
      <c r="R238" s="47">
        <v>1.8019226789474487</v>
      </c>
      <c r="S238" s="47">
        <v>2.0612761974334717</v>
      </c>
      <c r="T238" s="47">
        <v>1.8626798391342163</v>
      </c>
    </row>
    <row r="239" spans="1:20" ht="12.75" customHeight="1">
      <c r="A239" s="62" t="s">
        <v>89</v>
      </c>
      <c r="B239" s="46" t="s">
        <v>35</v>
      </c>
      <c r="C239" s="47" t="s">
        <v>204</v>
      </c>
      <c r="D239" s="47" t="s">
        <v>204</v>
      </c>
      <c r="E239" s="47">
        <v>5.3021626472473145</v>
      </c>
      <c r="F239" s="47">
        <v>5.3887939453125</v>
      </c>
      <c r="G239" s="47">
        <v>4.938850402832031</v>
      </c>
      <c r="H239" s="47">
        <v>4.402915954589844</v>
      </c>
      <c r="I239" s="47">
        <v>4.421725273132324</v>
      </c>
      <c r="J239" s="47">
        <v>4.289839267730713</v>
      </c>
      <c r="K239" s="47">
        <v>4.900205612182617</v>
      </c>
      <c r="L239" s="47">
        <v>4.80460786819458</v>
      </c>
      <c r="M239" s="47">
        <v>4.7970967292785645</v>
      </c>
      <c r="N239" s="47">
        <v>4.818907737731934</v>
      </c>
      <c r="O239" s="47">
        <v>4.952254772186279</v>
      </c>
      <c r="P239" s="47">
        <v>4.73040771484375</v>
      </c>
      <c r="Q239" s="47">
        <v>4.553966999053955</v>
      </c>
      <c r="R239" s="47">
        <v>4.2745256423950195</v>
      </c>
      <c r="S239" s="47">
        <v>4.344547271728516</v>
      </c>
      <c r="T239" s="47">
        <v>4.315554618835449</v>
      </c>
    </row>
    <row r="240" spans="1:20" ht="12.75" customHeight="1">
      <c r="A240" s="62" t="s">
        <v>34</v>
      </c>
      <c r="B240" s="46" t="s">
        <v>136</v>
      </c>
      <c r="C240" s="47">
        <v>0.4683872163295746</v>
      </c>
      <c r="D240" s="47">
        <v>0.42905619740486145</v>
      </c>
      <c r="E240" s="47">
        <v>0.41628822684288025</v>
      </c>
      <c r="F240" s="47">
        <v>0.40397611260414124</v>
      </c>
      <c r="G240" s="47">
        <v>0.3928454518318176</v>
      </c>
      <c r="H240" s="47">
        <v>0.3832307457923889</v>
      </c>
      <c r="I240" s="47">
        <v>0.47750332951545715</v>
      </c>
      <c r="J240" s="47">
        <v>0.4910604655742645</v>
      </c>
      <c r="K240" s="47">
        <v>0.4606323838233948</v>
      </c>
      <c r="L240" s="47">
        <v>0.45217204093933105</v>
      </c>
      <c r="M240" s="47">
        <v>0.4269382059574127</v>
      </c>
      <c r="N240" s="47">
        <v>0.43230557441711426</v>
      </c>
      <c r="O240" s="47">
        <v>0.42120465636253357</v>
      </c>
      <c r="P240" s="47">
        <v>0.42936253547668457</v>
      </c>
      <c r="Q240" s="47">
        <v>0.41770103573799133</v>
      </c>
      <c r="R240" s="47">
        <v>0.4065867066383362</v>
      </c>
      <c r="S240" s="47">
        <v>0.4140413999557495</v>
      </c>
      <c r="T240" s="47">
        <v>0.45173653960227966</v>
      </c>
    </row>
    <row r="241" spans="1:20" ht="16.5" customHeight="1">
      <c r="A241" s="62" t="s">
        <v>222</v>
      </c>
      <c r="B241" s="46" t="s">
        <v>230</v>
      </c>
      <c r="C241" s="47">
        <v>6.188288688659668</v>
      </c>
      <c r="D241" s="47">
        <v>5.709566593170166</v>
      </c>
      <c r="E241" s="47">
        <v>5.116735458374023</v>
      </c>
      <c r="F241" s="47">
        <v>5.876795768737793</v>
      </c>
      <c r="G241" s="47">
        <v>6.008638381958008</v>
      </c>
      <c r="H241" s="47">
        <v>6.030940532684326</v>
      </c>
      <c r="I241" s="47">
        <v>5.441916465759277</v>
      </c>
      <c r="J241" s="47">
        <v>5.819342613220215</v>
      </c>
      <c r="K241" s="47">
        <v>7.125293731689453</v>
      </c>
      <c r="L241" s="47">
        <v>7.208856105804443</v>
      </c>
      <c r="M241" s="47">
        <v>6.24454927444458</v>
      </c>
      <c r="N241" s="47">
        <v>6.936913013458252</v>
      </c>
      <c r="O241" s="47">
        <v>7.628638744354248</v>
      </c>
      <c r="P241" s="47">
        <v>7.446620941162109</v>
      </c>
      <c r="Q241" s="47">
        <v>6.614180564880371</v>
      </c>
      <c r="R241" s="47">
        <v>6.137531757354736</v>
      </c>
      <c r="S241" s="47">
        <v>5.904470920562744</v>
      </c>
      <c r="T241" s="47">
        <v>5.985998630523682</v>
      </c>
    </row>
    <row r="242" spans="1:20" s="64" customFormat="1" ht="12.75">
      <c r="A242" s="66" t="s">
        <v>135</v>
      </c>
      <c r="B242" s="46" t="s">
        <v>90</v>
      </c>
      <c r="C242" s="47">
        <v>0.32315194606781006</v>
      </c>
      <c r="D242" s="47">
        <v>0.3173513412475586</v>
      </c>
      <c r="E242" s="47">
        <v>0.3246009349822998</v>
      </c>
      <c r="F242" s="47">
        <v>0.32656988501548767</v>
      </c>
      <c r="G242" s="47">
        <v>0.3669796586036682</v>
      </c>
      <c r="H242" s="47">
        <v>0.4091302156448364</v>
      </c>
      <c r="I242" s="47">
        <v>0.4757695198059082</v>
      </c>
      <c r="J242" s="47">
        <v>0.606067955493927</v>
      </c>
      <c r="K242" s="47">
        <v>0.6252459287643433</v>
      </c>
      <c r="L242" s="47">
        <v>0.6196601986885071</v>
      </c>
      <c r="M242" s="47">
        <v>0.6813472509384155</v>
      </c>
      <c r="N242" s="47">
        <v>0.7519232630729675</v>
      </c>
      <c r="O242" s="47">
        <v>0.8824849724769592</v>
      </c>
      <c r="P242" s="47">
        <v>0.9692408442497253</v>
      </c>
      <c r="Q242" s="47">
        <v>1.2247271537780762</v>
      </c>
      <c r="R242" s="47">
        <v>1.2306288480758667</v>
      </c>
      <c r="S242" s="47">
        <v>1.2318557500839233</v>
      </c>
      <c r="T242" s="47">
        <v>1.2934757471084595</v>
      </c>
    </row>
    <row r="243" spans="1:20" ht="12.75" customHeight="1">
      <c r="A243" s="62" t="s">
        <v>35</v>
      </c>
      <c r="B243" s="65" t="s">
        <v>208</v>
      </c>
      <c r="C243" s="45" t="s">
        <v>204</v>
      </c>
      <c r="D243" s="45" t="s">
        <v>204</v>
      </c>
      <c r="E243" s="45" t="s">
        <v>204</v>
      </c>
      <c r="F243" s="45" t="s">
        <v>204</v>
      </c>
      <c r="G243" s="45" t="s">
        <v>204</v>
      </c>
      <c r="H243" s="45" t="s">
        <v>204</v>
      </c>
      <c r="I243" s="45" t="s">
        <v>204</v>
      </c>
      <c r="J243" s="45" t="s">
        <v>204</v>
      </c>
      <c r="K243" s="45" t="s">
        <v>204</v>
      </c>
      <c r="L243" s="45" t="s">
        <v>204</v>
      </c>
      <c r="M243" s="45" t="s">
        <v>204</v>
      </c>
      <c r="N243" s="45">
        <v>1.0185374021530151</v>
      </c>
      <c r="O243" s="45">
        <v>1.219016671180725</v>
      </c>
      <c r="P243" s="45">
        <v>1.756282091140747</v>
      </c>
      <c r="Q243" s="45">
        <v>1.7506059408187866</v>
      </c>
      <c r="R243" s="45">
        <v>1.944221019744873</v>
      </c>
      <c r="S243" s="45">
        <v>1.9333332777023315</v>
      </c>
      <c r="T243" s="45">
        <v>1.920529842376709</v>
      </c>
    </row>
    <row r="244" spans="1:20" ht="12.75" customHeight="1">
      <c r="A244" s="62" t="s">
        <v>136</v>
      </c>
      <c r="B244" s="65" t="s">
        <v>200</v>
      </c>
      <c r="C244" s="45">
        <v>0.8968366384506226</v>
      </c>
      <c r="D244" s="45">
        <v>0.8679680228233337</v>
      </c>
      <c r="E244" s="45">
        <v>0.8405430316925049</v>
      </c>
      <c r="F244" s="45">
        <v>0.8307697176933289</v>
      </c>
      <c r="G244" s="45">
        <v>0.8050118088722229</v>
      </c>
      <c r="H244" s="45">
        <v>0.8068594932556152</v>
      </c>
      <c r="I244" s="45">
        <v>0.7971675992012024</v>
      </c>
      <c r="J244" s="45">
        <v>0.7981077432632446</v>
      </c>
      <c r="K244" s="45">
        <v>0.7844235897064209</v>
      </c>
      <c r="L244" s="45">
        <v>0.7873830795288086</v>
      </c>
      <c r="M244" s="45">
        <v>0.7548031210899353</v>
      </c>
      <c r="N244" s="45">
        <v>0.7067872285842896</v>
      </c>
      <c r="O244" s="45">
        <v>0.6573604941368103</v>
      </c>
      <c r="P244" s="45">
        <v>0.6111935973167419</v>
      </c>
      <c r="Q244" s="45">
        <v>0.5719022750854492</v>
      </c>
      <c r="R244" s="45">
        <v>0.5403834581375122</v>
      </c>
      <c r="S244" s="45">
        <v>0.5156816840171814</v>
      </c>
      <c r="T244" s="45">
        <v>0.4958333373069763</v>
      </c>
    </row>
    <row r="245" spans="1:20" ht="14.25" customHeight="1">
      <c r="A245" s="62" t="s">
        <v>230</v>
      </c>
      <c r="B245" s="65" t="s">
        <v>91</v>
      </c>
      <c r="C245" s="45">
        <v>0.779383659362793</v>
      </c>
      <c r="D245" s="45">
        <v>0.7834718823432922</v>
      </c>
      <c r="E245" s="45">
        <v>1.0612308979034424</v>
      </c>
      <c r="F245" s="45">
        <v>0.6628584861755371</v>
      </c>
      <c r="G245" s="45">
        <v>0.7631755471229553</v>
      </c>
      <c r="H245" s="45">
        <v>0.7247329354286194</v>
      </c>
      <c r="I245" s="45">
        <v>0.9276462197303772</v>
      </c>
      <c r="J245" s="45">
        <v>0.9300658106803894</v>
      </c>
      <c r="K245" s="45">
        <v>0.711358904838562</v>
      </c>
      <c r="L245" s="45">
        <v>0.7872518301010132</v>
      </c>
      <c r="M245" s="45">
        <v>0.8045437932014465</v>
      </c>
      <c r="N245" s="45">
        <v>0.8684453964233398</v>
      </c>
      <c r="O245" s="45">
        <v>0.8178300857543945</v>
      </c>
      <c r="P245" s="45">
        <v>0.8720769882202148</v>
      </c>
      <c r="Q245" s="45">
        <v>0.9243539571762085</v>
      </c>
      <c r="R245" s="45">
        <v>0.9534005522727966</v>
      </c>
      <c r="S245" s="45">
        <v>0.9609169363975525</v>
      </c>
      <c r="T245" s="45">
        <v>0.9868291616439819</v>
      </c>
    </row>
    <row r="246" spans="1:20" ht="12.75" customHeight="1">
      <c r="A246" s="62" t="s">
        <v>90</v>
      </c>
      <c r="B246" s="65" t="s">
        <v>92</v>
      </c>
      <c r="C246" s="45">
        <v>0.3092178702354431</v>
      </c>
      <c r="D246" s="45">
        <v>0.29686400294303894</v>
      </c>
      <c r="E246" s="45">
        <v>0.29339146614074707</v>
      </c>
      <c r="F246" s="45">
        <v>0.2904452681541443</v>
      </c>
      <c r="G246" s="45">
        <v>0.27330291271209717</v>
      </c>
      <c r="H246" s="45">
        <v>0.23836557567119598</v>
      </c>
      <c r="I246" s="45">
        <v>0.19952186942100525</v>
      </c>
      <c r="J246" s="45">
        <v>0.24785791337490082</v>
      </c>
      <c r="K246" s="45">
        <v>0.2331446260213852</v>
      </c>
      <c r="L246" s="45">
        <v>0.17724809050559998</v>
      </c>
      <c r="M246" s="45">
        <v>0.1737796664237976</v>
      </c>
      <c r="N246" s="45">
        <v>0.17783123254776</v>
      </c>
      <c r="O246" s="45">
        <v>0.1794527918100357</v>
      </c>
      <c r="P246" s="45">
        <v>0.18958976864814758</v>
      </c>
      <c r="Q246" s="45">
        <v>0.1956019550561905</v>
      </c>
      <c r="R246" s="45">
        <v>0.20147494971752167</v>
      </c>
      <c r="S246" s="45">
        <v>0.21323716640472412</v>
      </c>
      <c r="T246" s="45">
        <v>0.21861399710178375</v>
      </c>
    </row>
    <row r="247" spans="1:20" ht="12.75" customHeight="1">
      <c r="A247" s="62" t="s">
        <v>208</v>
      </c>
      <c r="B247" s="65" t="s">
        <v>137</v>
      </c>
      <c r="C247" s="45">
        <v>1.4837796688079834</v>
      </c>
      <c r="D247" s="45">
        <v>1.4727786779403687</v>
      </c>
      <c r="E247" s="45">
        <v>1.5348018407821655</v>
      </c>
      <c r="F247" s="45">
        <v>1.4388951063156128</v>
      </c>
      <c r="G247" s="45">
        <v>1.535175085067749</v>
      </c>
      <c r="H247" s="45">
        <v>1.2926275730133057</v>
      </c>
      <c r="I247" s="45">
        <v>1.2597060203552246</v>
      </c>
      <c r="J247" s="45">
        <v>1.1915533542633057</v>
      </c>
      <c r="K247" s="45">
        <v>1.1638174057006836</v>
      </c>
      <c r="L247" s="45">
        <v>1.2805509567260742</v>
      </c>
      <c r="M247" s="45">
        <v>1.1158246994018555</v>
      </c>
      <c r="N247" s="45">
        <v>1.0057264566421509</v>
      </c>
      <c r="O247" s="45">
        <v>0.9538522362709045</v>
      </c>
      <c r="P247" s="45">
        <v>0.8503467440605164</v>
      </c>
      <c r="Q247" s="45">
        <v>0.795210063457489</v>
      </c>
      <c r="R247" s="45">
        <v>0.8647637367248535</v>
      </c>
      <c r="S247" s="45">
        <v>0.8311828970909119</v>
      </c>
      <c r="T247" s="45">
        <v>0.7741047739982605</v>
      </c>
    </row>
    <row r="248" spans="1:20" ht="12.75" customHeight="1">
      <c r="A248" s="63"/>
      <c r="B248" s="48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50"/>
      <c r="S248" s="50"/>
      <c r="T248" s="50"/>
    </row>
    <row r="249" spans="1:20" ht="8.25" customHeight="1">
      <c r="A249" s="67"/>
      <c r="B249" s="51"/>
      <c r="C249" s="52"/>
      <c r="D249" s="52"/>
      <c r="E249" s="52"/>
      <c r="F249" s="52"/>
      <c r="G249" s="53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68"/>
    </row>
    <row r="250" spans="1:20" ht="8.25" customHeight="1">
      <c r="A250" s="69" t="s">
        <v>231</v>
      </c>
      <c r="B250" s="69"/>
      <c r="C250" s="70"/>
      <c r="D250" s="69"/>
      <c r="E250" s="71"/>
      <c r="F250" s="70"/>
      <c r="G250" s="69"/>
      <c r="H250" s="71"/>
      <c r="I250" s="70"/>
      <c r="J250" s="69"/>
      <c r="K250" s="69"/>
      <c r="L250" s="70"/>
      <c r="M250" s="69"/>
      <c r="N250" s="72"/>
      <c r="O250" s="73"/>
      <c r="P250" s="74"/>
      <c r="Q250" s="74"/>
      <c r="R250" s="68"/>
      <c r="S250" s="68"/>
      <c r="T250" s="68"/>
    </row>
    <row r="251" spans="1:20" ht="3" customHeight="1">
      <c r="A251" s="69"/>
      <c r="B251" s="69"/>
      <c r="C251" s="70"/>
      <c r="D251" s="69"/>
      <c r="E251" s="71"/>
      <c r="F251" s="70"/>
      <c r="G251" s="69"/>
      <c r="H251" s="71"/>
      <c r="I251" s="70"/>
      <c r="J251" s="69"/>
      <c r="K251" s="69"/>
      <c r="L251" s="70"/>
      <c r="M251" s="69"/>
      <c r="N251" s="72"/>
      <c r="O251" s="73"/>
      <c r="P251" s="74"/>
      <c r="Q251" s="74"/>
      <c r="R251" s="68"/>
      <c r="S251" s="68"/>
      <c r="T251" s="68"/>
    </row>
    <row r="252" spans="1:20" ht="15" customHeight="1">
      <c r="A252" s="110" t="s">
        <v>235</v>
      </c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68"/>
    </row>
    <row r="253" spans="1:20" ht="6.75" customHeight="1">
      <c r="A253" s="74"/>
      <c r="B253" s="75"/>
      <c r="C253" s="74"/>
      <c r="D253" s="76"/>
      <c r="E253" s="74"/>
      <c r="F253" s="77"/>
      <c r="G253" s="74"/>
      <c r="H253" s="78"/>
      <c r="I253" s="74"/>
      <c r="J253" s="74"/>
      <c r="K253" s="74"/>
      <c r="L253" s="74"/>
      <c r="M253" s="74"/>
      <c r="N253" s="74"/>
      <c r="O253" s="74"/>
      <c r="P253" s="74"/>
      <c r="Q253" s="74"/>
      <c r="R253" s="68"/>
      <c r="S253" s="68"/>
      <c r="T253" s="68"/>
    </row>
    <row r="254" spans="1:20" ht="12.75">
      <c r="A254" s="79" t="s">
        <v>209</v>
      </c>
      <c r="B254" s="75"/>
      <c r="C254" s="74"/>
      <c r="D254" s="76"/>
      <c r="E254" s="74"/>
      <c r="F254" s="77"/>
      <c r="G254" s="74"/>
      <c r="H254" s="78"/>
      <c r="I254" s="74"/>
      <c r="J254" s="74"/>
      <c r="K254" s="74"/>
      <c r="L254" s="74"/>
      <c r="M254" s="74"/>
      <c r="N254" s="74"/>
      <c r="O254" s="74"/>
      <c r="P254" s="74"/>
      <c r="Q254" s="74"/>
      <c r="R254" s="68"/>
      <c r="S254" s="68"/>
      <c r="T254" s="68"/>
    </row>
    <row r="255" spans="1:20" ht="3" customHeight="1">
      <c r="A255" s="79"/>
      <c r="B255" s="75"/>
      <c r="C255" s="74"/>
      <c r="D255" s="76"/>
      <c r="E255" s="74"/>
      <c r="F255" s="77"/>
      <c r="G255" s="74"/>
      <c r="H255" s="78"/>
      <c r="I255" s="74"/>
      <c r="J255" s="74"/>
      <c r="K255" s="74"/>
      <c r="L255" s="74"/>
      <c r="M255" s="74"/>
      <c r="N255" s="74"/>
      <c r="O255" s="74"/>
      <c r="P255" s="74"/>
      <c r="Q255" s="74"/>
      <c r="R255" s="68"/>
      <c r="S255" s="68"/>
      <c r="T255" s="68"/>
    </row>
    <row r="256" spans="1:20" ht="16.5" customHeight="1">
      <c r="A256" s="80">
        <v>1</v>
      </c>
      <c r="B256" s="111" t="s">
        <v>232</v>
      </c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8"/>
    </row>
    <row r="257" spans="1:20" ht="9.75" customHeight="1">
      <c r="A257" s="74"/>
      <c r="B257" s="75"/>
      <c r="C257" s="74"/>
      <c r="D257" s="76"/>
      <c r="E257" s="74"/>
      <c r="F257" s="77"/>
      <c r="G257" s="74"/>
      <c r="H257" s="78"/>
      <c r="I257" s="74"/>
      <c r="J257" s="74"/>
      <c r="K257" s="74"/>
      <c r="L257" s="74"/>
      <c r="M257" s="74"/>
      <c r="N257" s="74"/>
      <c r="O257" s="74"/>
      <c r="P257" s="74"/>
      <c r="Q257" s="74"/>
      <c r="R257" s="68"/>
      <c r="S257" s="68"/>
      <c r="T257" s="68"/>
    </row>
    <row r="258" spans="1:20" ht="12.75">
      <c r="A258" s="112" t="s">
        <v>36</v>
      </c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81"/>
      <c r="N258" s="68"/>
      <c r="O258" s="68"/>
      <c r="P258" s="68"/>
      <c r="Q258" s="68"/>
      <c r="R258" s="68"/>
      <c r="S258" s="68"/>
      <c r="T258" s="68"/>
    </row>
    <row r="259" spans="1:20" ht="3" customHeight="1">
      <c r="A259" s="82"/>
      <c r="B259" s="68"/>
      <c r="C259" s="83"/>
      <c r="D259" s="84"/>
      <c r="E259" s="85"/>
      <c r="F259" s="86"/>
      <c r="G259" s="85"/>
      <c r="H259" s="87"/>
      <c r="I259" s="88"/>
      <c r="J259" s="84"/>
      <c r="K259" s="88"/>
      <c r="L259" s="89"/>
      <c r="M259" s="89"/>
      <c r="N259" s="68"/>
      <c r="O259" s="68"/>
      <c r="P259" s="68"/>
      <c r="Q259" s="68"/>
      <c r="R259" s="68"/>
      <c r="S259" s="68"/>
      <c r="T259" s="68"/>
    </row>
    <row r="260" spans="1:20" ht="13.5" customHeight="1">
      <c r="A260" s="105" t="s">
        <v>201</v>
      </c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</row>
    <row r="261" spans="1:20" ht="14.25" customHeight="1">
      <c r="A261" s="105" t="s">
        <v>202</v>
      </c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</row>
    <row r="262" spans="1:20" ht="17.25" customHeight="1">
      <c r="A262" s="105" t="s">
        <v>203</v>
      </c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</row>
    <row r="263" spans="1:20" ht="8.25" customHeight="1">
      <c r="A263" s="90"/>
      <c r="B263" s="91"/>
      <c r="C263" s="91"/>
      <c r="D263" s="92"/>
      <c r="E263" s="93"/>
      <c r="F263" s="91"/>
      <c r="G263" s="93"/>
      <c r="H263" s="94"/>
      <c r="I263" s="95"/>
      <c r="J263" s="92"/>
      <c r="K263" s="95"/>
      <c r="L263" s="92"/>
      <c r="M263" s="92"/>
      <c r="N263" s="68"/>
      <c r="O263" s="68"/>
      <c r="P263" s="68"/>
      <c r="Q263" s="68"/>
      <c r="R263" s="68"/>
      <c r="S263" s="68"/>
      <c r="T263" s="68"/>
    </row>
    <row r="264" spans="1:12" ht="12" customHeight="1">
      <c r="A264" s="98" t="s">
        <v>236</v>
      </c>
      <c r="B264" s="99"/>
      <c r="C264" s="100"/>
      <c r="D264" s="101"/>
      <c r="E264" s="102"/>
      <c r="F264" s="101"/>
      <c r="G264" s="100"/>
      <c r="H264" s="103"/>
      <c r="I264" s="100"/>
      <c r="J264" s="103"/>
      <c r="K264" s="100"/>
      <c r="L264" s="100"/>
    </row>
    <row r="265" spans="1:20" ht="36.75" customHeight="1">
      <c r="A265" s="104" t="s">
        <v>233</v>
      </c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</row>
    <row r="266" spans="1:20" ht="12.75">
      <c r="A266" s="90"/>
      <c r="B266" s="96"/>
      <c r="C266" s="68"/>
      <c r="D266" s="97"/>
      <c r="E266" s="68"/>
      <c r="F266" s="97"/>
      <c r="G266" s="68"/>
      <c r="H266" s="97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</row>
    <row r="267" spans="1:20" ht="12.75">
      <c r="A267" s="90"/>
      <c r="B267" s="96"/>
      <c r="C267" s="68"/>
      <c r="D267" s="97"/>
      <c r="E267" s="68"/>
      <c r="F267" s="97"/>
      <c r="G267" s="68"/>
      <c r="H267" s="97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</row>
    <row r="268" spans="1:20" ht="14.25" customHeight="1">
      <c r="A268" s="67"/>
      <c r="B268" s="91"/>
      <c r="C268" s="91"/>
      <c r="D268" s="92"/>
      <c r="E268" s="93"/>
      <c r="F268" s="91"/>
      <c r="G268" s="93"/>
      <c r="H268" s="94"/>
      <c r="I268" s="95"/>
      <c r="J268" s="92"/>
      <c r="K268" s="95"/>
      <c r="L268" s="92"/>
      <c r="M268" s="92"/>
      <c r="N268" s="68"/>
      <c r="O268" s="68"/>
      <c r="P268" s="68"/>
      <c r="Q268" s="68"/>
      <c r="R268" s="68"/>
      <c r="S268" s="68"/>
      <c r="T268" s="68"/>
    </row>
    <row r="269" spans="1:20" ht="12.75">
      <c r="A269" s="67"/>
      <c r="B269" s="96"/>
      <c r="C269" s="68"/>
      <c r="D269" s="97"/>
      <c r="E269" s="68"/>
      <c r="F269" s="97"/>
      <c r="G269" s="68"/>
      <c r="H269" s="97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</row>
    <row r="270" spans="1:20" ht="12.75">
      <c r="A270" s="67"/>
      <c r="B270" s="96"/>
      <c r="C270" s="68"/>
      <c r="D270" s="97"/>
      <c r="E270" s="68"/>
      <c r="F270" s="97"/>
      <c r="G270" s="68"/>
      <c r="H270" s="97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</row>
    <row r="271" spans="1:20" ht="12.75">
      <c r="A271" s="67"/>
      <c r="B271" s="96"/>
      <c r="C271" s="68"/>
      <c r="D271" s="97"/>
      <c r="E271" s="68"/>
      <c r="F271" s="97"/>
      <c r="G271" s="68"/>
      <c r="H271" s="97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</row>
    <row r="272" spans="1:20" ht="12.75">
      <c r="A272" s="67"/>
      <c r="B272" s="96"/>
      <c r="C272" s="68"/>
      <c r="D272" s="97"/>
      <c r="E272" s="68"/>
      <c r="F272" s="97"/>
      <c r="G272" s="68"/>
      <c r="H272" s="97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</row>
    <row r="273" spans="1:20" ht="12.75">
      <c r="A273" s="67"/>
      <c r="B273" s="96"/>
      <c r="C273" s="68"/>
      <c r="D273" s="97"/>
      <c r="E273" s="68"/>
      <c r="F273" s="97"/>
      <c r="G273" s="68"/>
      <c r="H273" s="97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</row>
    <row r="274" spans="1:20" ht="12.75">
      <c r="A274" s="67"/>
      <c r="B274" s="96"/>
      <c r="C274" s="68"/>
      <c r="D274" s="97"/>
      <c r="E274" s="68"/>
      <c r="F274" s="97"/>
      <c r="G274" s="68"/>
      <c r="H274" s="97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</row>
    <row r="275" spans="1:20" ht="12.75">
      <c r="A275" s="67"/>
      <c r="B275" s="96"/>
      <c r="C275" s="68"/>
      <c r="D275" s="97"/>
      <c r="E275" s="68"/>
      <c r="F275" s="97"/>
      <c r="G275" s="68"/>
      <c r="H275" s="97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</row>
    <row r="276" spans="1:20" ht="12.75">
      <c r="A276" s="67"/>
      <c r="B276" s="96"/>
      <c r="C276" s="68"/>
      <c r="D276" s="97"/>
      <c r="E276" s="68"/>
      <c r="F276" s="97"/>
      <c r="G276" s="68"/>
      <c r="H276" s="97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</row>
    <row r="277" spans="1:20" ht="12.75">
      <c r="A277" s="67"/>
      <c r="B277" s="96"/>
      <c r="C277" s="68"/>
      <c r="D277" s="97"/>
      <c r="E277" s="68"/>
      <c r="F277" s="97"/>
      <c r="G277" s="68"/>
      <c r="H277" s="97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</row>
    <row r="278" spans="1:20" ht="12.75">
      <c r="A278" s="67"/>
      <c r="B278" s="96"/>
      <c r="C278" s="68"/>
      <c r="D278" s="97"/>
      <c r="E278" s="68"/>
      <c r="F278" s="97"/>
      <c r="G278" s="68"/>
      <c r="H278" s="97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</row>
    <row r="279" spans="1:20" ht="12.75">
      <c r="A279" s="67"/>
      <c r="B279" s="96"/>
      <c r="C279" s="68"/>
      <c r="D279" s="97"/>
      <c r="E279" s="68"/>
      <c r="F279" s="97"/>
      <c r="G279" s="68"/>
      <c r="H279" s="97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</row>
    <row r="280" spans="1:20" ht="12.75">
      <c r="A280" s="67"/>
      <c r="B280" s="96"/>
      <c r="C280" s="68"/>
      <c r="D280" s="97"/>
      <c r="E280" s="68"/>
      <c r="F280" s="97"/>
      <c r="G280" s="68"/>
      <c r="H280" s="97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</row>
    <row r="281" spans="1:20" ht="12.75">
      <c r="A281" s="67"/>
      <c r="B281" s="96"/>
      <c r="C281" s="68"/>
      <c r="D281" s="97"/>
      <c r="E281" s="68"/>
      <c r="F281" s="97"/>
      <c r="G281" s="68"/>
      <c r="H281" s="97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</row>
    <row r="282" spans="1:20" ht="12.75">
      <c r="A282" s="67"/>
      <c r="B282" s="96"/>
      <c r="C282" s="68"/>
      <c r="D282" s="97"/>
      <c r="E282" s="68"/>
      <c r="F282" s="97"/>
      <c r="G282" s="68"/>
      <c r="H282" s="97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</row>
    <row r="283" spans="1:20" ht="12.75">
      <c r="A283" s="67"/>
      <c r="B283" s="96"/>
      <c r="C283" s="68"/>
      <c r="D283" s="97"/>
      <c r="E283" s="68"/>
      <c r="F283" s="97"/>
      <c r="G283" s="68"/>
      <c r="H283" s="97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</row>
    <row r="284" spans="1:20" ht="12.75">
      <c r="A284" s="67"/>
      <c r="B284" s="96"/>
      <c r="C284" s="68"/>
      <c r="D284" s="97"/>
      <c r="E284" s="68"/>
      <c r="F284" s="97"/>
      <c r="G284" s="68"/>
      <c r="H284" s="97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</row>
    <row r="285" spans="1:20" ht="12.75">
      <c r="A285" s="67"/>
      <c r="B285" s="96"/>
      <c r="C285" s="68"/>
      <c r="D285" s="97"/>
      <c r="E285" s="68"/>
      <c r="F285" s="97"/>
      <c r="G285" s="68"/>
      <c r="H285" s="97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</row>
    <row r="286" spans="1:20" ht="12.75">
      <c r="A286" s="67"/>
      <c r="B286" s="96"/>
      <c r="C286" s="68"/>
      <c r="D286" s="97"/>
      <c r="E286" s="68"/>
      <c r="F286" s="97"/>
      <c r="G286" s="68"/>
      <c r="H286" s="97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</row>
    <row r="287" spans="1:20" ht="12.75">
      <c r="A287" s="67"/>
      <c r="B287" s="96"/>
      <c r="C287" s="68"/>
      <c r="D287" s="97"/>
      <c r="E287" s="68"/>
      <c r="F287" s="97"/>
      <c r="G287" s="68"/>
      <c r="H287" s="97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</row>
    <row r="288" spans="1:20" ht="12.75">
      <c r="A288" s="67"/>
      <c r="B288" s="96"/>
      <c r="C288" s="68"/>
      <c r="D288" s="97"/>
      <c r="E288" s="68"/>
      <c r="F288" s="97"/>
      <c r="G288" s="68"/>
      <c r="H288" s="97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</row>
    <row r="289" spans="1:20" ht="12.75">
      <c r="A289" s="67"/>
      <c r="B289" s="96"/>
      <c r="C289" s="68"/>
      <c r="D289" s="97"/>
      <c r="E289" s="68"/>
      <c r="F289" s="97"/>
      <c r="G289" s="68"/>
      <c r="H289" s="97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</row>
    <row r="290" spans="1:20" ht="12.75">
      <c r="A290" s="67"/>
      <c r="B290" s="96"/>
      <c r="C290" s="68"/>
      <c r="D290" s="97"/>
      <c r="E290" s="68"/>
      <c r="F290" s="97"/>
      <c r="G290" s="68"/>
      <c r="H290" s="97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</row>
    <row r="291" spans="1:20" ht="12.75">
      <c r="A291" s="67"/>
      <c r="B291" s="96"/>
      <c r="C291" s="68"/>
      <c r="D291" s="97"/>
      <c r="E291" s="68"/>
      <c r="F291" s="97"/>
      <c r="G291" s="68"/>
      <c r="H291" s="97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</row>
    <row r="292" spans="1:20" ht="12.75">
      <c r="A292" s="67"/>
      <c r="B292" s="96"/>
      <c r="C292" s="68"/>
      <c r="D292" s="97"/>
      <c r="E292" s="68"/>
      <c r="F292" s="97"/>
      <c r="G292" s="68"/>
      <c r="H292" s="97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</row>
    <row r="293" spans="1:20" ht="12.75">
      <c r="A293" s="67"/>
      <c r="B293" s="96"/>
      <c r="C293" s="68"/>
      <c r="D293" s="97"/>
      <c r="E293" s="68"/>
      <c r="F293" s="97"/>
      <c r="G293" s="68"/>
      <c r="H293" s="97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</row>
    <row r="294" spans="1:20" ht="12.75">
      <c r="A294" s="67"/>
      <c r="B294" s="96"/>
      <c r="C294" s="68"/>
      <c r="D294" s="97"/>
      <c r="E294" s="68"/>
      <c r="F294" s="97"/>
      <c r="G294" s="68"/>
      <c r="H294" s="97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</row>
    <row r="295" spans="1:20" ht="12.75">
      <c r="A295" s="67"/>
      <c r="B295" s="96"/>
      <c r="C295" s="68"/>
      <c r="D295" s="97"/>
      <c r="E295" s="68"/>
      <c r="F295" s="97"/>
      <c r="G295" s="68"/>
      <c r="H295" s="97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</row>
    <row r="296" spans="1:20" ht="12.75">
      <c r="A296" s="67"/>
      <c r="B296" s="96"/>
      <c r="C296" s="68"/>
      <c r="D296" s="97"/>
      <c r="E296" s="68"/>
      <c r="F296" s="97"/>
      <c r="G296" s="68"/>
      <c r="H296" s="97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</row>
    <row r="297" spans="1:20" ht="12.75">
      <c r="A297" s="67"/>
      <c r="B297" s="96"/>
      <c r="C297" s="68"/>
      <c r="D297" s="97"/>
      <c r="E297" s="68"/>
      <c r="F297" s="97"/>
      <c r="G297" s="68"/>
      <c r="H297" s="97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</row>
    <row r="298" spans="1:20" ht="12.75">
      <c r="A298" s="67"/>
      <c r="B298" s="96"/>
      <c r="C298" s="68"/>
      <c r="D298" s="97"/>
      <c r="E298" s="68"/>
      <c r="F298" s="97"/>
      <c r="G298" s="68"/>
      <c r="H298" s="97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</row>
    <row r="299" spans="1:20" ht="12.75">
      <c r="A299" s="67"/>
      <c r="B299" s="96"/>
      <c r="C299" s="68"/>
      <c r="D299" s="97"/>
      <c r="E299" s="68"/>
      <c r="F299" s="97"/>
      <c r="G299" s="68"/>
      <c r="H299" s="97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</row>
    <row r="300" spans="1:20" ht="12.75">
      <c r="A300" s="67"/>
      <c r="B300" s="96"/>
      <c r="C300" s="68"/>
      <c r="D300" s="97"/>
      <c r="E300" s="68"/>
      <c r="F300" s="97"/>
      <c r="G300" s="68"/>
      <c r="H300" s="97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</row>
    <row r="301" spans="1:20" ht="12.75">
      <c r="A301" s="67"/>
      <c r="B301" s="96"/>
      <c r="C301" s="68"/>
      <c r="D301" s="97"/>
      <c r="E301" s="68"/>
      <c r="F301" s="97"/>
      <c r="G301" s="68"/>
      <c r="H301" s="97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</row>
    <row r="302" spans="1:20" ht="12.75">
      <c r="A302" s="67"/>
      <c r="B302" s="96"/>
      <c r="C302" s="68"/>
      <c r="D302" s="97"/>
      <c r="E302" s="68"/>
      <c r="F302" s="97"/>
      <c r="G302" s="68"/>
      <c r="H302" s="97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</row>
    <row r="303" spans="1:20" ht="12.75">
      <c r="A303" s="67"/>
      <c r="B303" s="96"/>
      <c r="C303" s="68"/>
      <c r="D303" s="97"/>
      <c r="E303" s="68"/>
      <c r="F303" s="97"/>
      <c r="G303" s="68"/>
      <c r="H303" s="97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</row>
    <row r="304" spans="1:20" ht="12.75">
      <c r="A304" s="67"/>
      <c r="B304" s="96"/>
      <c r="C304" s="68"/>
      <c r="D304" s="97"/>
      <c r="E304" s="68"/>
      <c r="F304" s="97"/>
      <c r="G304" s="68"/>
      <c r="H304" s="97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</row>
    <row r="305" spans="1:20" ht="12.75">
      <c r="A305" s="67"/>
      <c r="B305" s="96"/>
      <c r="C305" s="68"/>
      <c r="D305" s="97"/>
      <c r="E305" s="68"/>
      <c r="F305" s="97"/>
      <c r="G305" s="68"/>
      <c r="H305" s="97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</row>
    <row r="306" spans="1:20" ht="12.75">
      <c r="A306" s="67"/>
      <c r="B306" s="96"/>
      <c r="C306" s="68"/>
      <c r="D306" s="97"/>
      <c r="E306" s="68"/>
      <c r="F306" s="97"/>
      <c r="G306" s="68"/>
      <c r="H306" s="97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</row>
    <row r="307" spans="1:20" ht="12.75">
      <c r="A307" s="67"/>
      <c r="B307" s="96"/>
      <c r="C307" s="68"/>
      <c r="D307" s="97"/>
      <c r="E307" s="68"/>
      <c r="F307" s="97"/>
      <c r="G307" s="68"/>
      <c r="H307" s="97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</row>
    <row r="308" spans="1:20" ht="12.75">
      <c r="A308" s="67"/>
      <c r="B308" s="96"/>
      <c r="C308" s="68"/>
      <c r="D308" s="97"/>
      <c r="E308" s="68"/>
      <c r="F308" s="97"/>
      <c r="G308" s="68"/>
      <c r="H308" s="97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</row>
    <row r="309" spans="1:20" ht="12.75">
      <c r="A309" s="67"/>
      <c r="B309" s="96"/>
      <c r="C309" s="68"/>
      <c r="D309" s="97"/>
      <c r="E309" s="68"/>
      <c r="F309" s="97"/>
      <c r="G309" s="68"/>
      <c r="H309" s="97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</row>
    <row r="310" spans="1:20" ht="12.75">
      <c r="A310" s="67"/>
      <c r="B310" s="96"/>
      <c r="C310" s="68"/>
      <c r="D310" s="97"/>
      <c r="E310" s="68"/>
      <c r="F310" s="97"/>
      <c r="G310" s="68"/>
      <c r="H310" s="97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</row>
    <row r="311" spans="1:20" ht="12.75">
      <c r="A311" s="67"/>
      <c r="B311" s="96"/>
      <c r="C311" s="68"/>
      <c r="D311" s="97"/>
      <c r="E311" s="68"/>
      <c r="F311" s="97"/>
      <c r="G311" s="68"/>
      <c r="H311" s="97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</row>
    <row r="312" spans="1:20" ht="12.75">
      <c r="A312" s="67"/>
      <c r="B312" s="96"/>
      <c r="C312" s="68"/>
      <c r="D312" s="97"/>
      <c r="E312" s="68"/>
      <c r="F312" s="97"/>
      <c r="G312" s="68"/>
      <c r="H312" s="97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</row>
    <row r="313" spans="1:20" ht="12.75">
      <c r="A313" s="67"/>
      <c r="B313" s="96"/>
      <c r="C313" s="68"/>
      <c r="D313" s="97"/>
      <c r="E313" s="68"/>
      <c r="F313" s="97"/>
      <c r="G313" s="68"/>
      <c r="H313" s="97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</row>
    <row r="314" spans="1:20" ht="12.75">
      <c r="A314" s="67"/>
      <c r="B314" s="96"/>
      <c r="C314" s="68"/>
      <c r="D314" s="97"/>
      <c r="E314" s="68"/>
      <c r="F314" s="97"/>
      <c r="G314" s="68"/>
      <c r="H314" s="97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</row>
    <row r="315" spans="1:20" ht="12.75">
      <c r="A315" s="67"/>
      <c r="B315" s="96"/>
      <c r="C315" s="68"/>
      <c r="D315" s="97"/>
      <c r="E315" s="68"/>
      <c r="F315" s="97"/>
      <c r="G315" s="68"/>
      <c r="H315" s="97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</row>
    <row r="316" spans="1:20" ht="12.75">
      <c r="A316" s="67"/>
      <c r="B316" s="96"/>
      <c r="C316" s="68"/>
      <c r="D316" s="97"/>
      <c r="E316" s="68"/>
      <c r="F316" s="97"/>
      <c r="G316" s="68"/>
      <c r="H316" s="97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</row>
    <row r="317" spans="1:20" ht="12.75">
      <c r="A317" s="67"/>
      <c r="B317" s="96"/>
      <c r="C317" s="68"/>
      <c r="D317" s="97"/>
      <c r="E317" s="68"/>
      <c r="F317" s="97"/>
      <c r="G317" s="68"/>
      <c r="H317" s="97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</row>
    <row r="318" spans="1:20" ht="12.75">
      <c r="A318" s="67"/>
      <c r="B318" s="96"/>
      <c r="C318" s="68"/>
      <c r="D318" s="97"/>
      <c r="E318" s="68"/>
      <c r="F318" s="97"/>
      <c r="G318" s="68"/>
      <c r="H318" s="97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</row>
    <row r="319" spans="1:20" ht="12.75">
      <c r="A319" s="67"/>
      <c r="B319" s="96"/>
      <c r="C319" s="68"/>
      <c r="D319" s="97"/>
      <c r="E319" s="68"/>
      <c r="F319" s="97"/>
      <c r="G319" s="68"/>
      <c r="H319" s="97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</row>
    <row r="320" spans="1:20" ht="12.75">
      <c r="A320" s="67"/>
      <c r="B320" s="96"/>
      <c r="C320" s="68"/>
      <c r="D320" s="97"/>
      <c r="E320" s="68"/>
      <c r="F320" s="97"/>
      <c r="G320" s="68"/>
      <c r="H320" s="97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</row>
    <row r="321" spans="1:20" ht="12.75">
      <c r="A321" s="67"/>
      <c r="B321" s="96"/>
      <c r="C321" s="68"/>
      <c r="D321" s="97"/>
      <c r="E321" s="68"/>
      <c r="F321" s="97"/>
      <c r="G321" s="68"/>
      <c r="H321" s="97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</row>
    <row r="322" spans="1:20" ht="12.75">
      <c r="A322" s="67"/>
      <c r="B322" s="96"/>
      <c r="C322" s="68"/>
      <c r="D322" s="97"/>
      <c r="E322" s="68"/>
      <c r="F322" s="97"/>
      <c r="G322" s="68"/>
      <c r="H322" s="97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</row>
    <row r="323" spans="1:20" ht="12.75">
      <c r="A323" s="67"/>
      <c r="B323" s="96"/>
      <c r="C323" s="68"/>
      <c r="D323" s="97"/>
      <c r="E323" s="68"/>
      <c r="F323" s="97"/>
      <c r="G323" s="68"/>
      <c r="H323" s="97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</row>
    <row r="324" spans="1:20" ht="12.75">
      <c r="A324" s="67"/>
      <c r="B324" s="96"/>
      <c r="C324" s="68"/>
      <c r="D324" s="97"/>
      <c r="E324" s="68"/>
      <c r="F324" s="97"/>
      <c r="G324" s="68"/>
      <c r="H324" s="97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</row>
    <row r="325" spans="1:20" ht="12.75">
      <c r="A325" s="67"/>
      <c r="B325" s="96"/>
      <c r="C325" s="68"/>
      <c r="D325" s="97"/>
      <c r="E325" s="68"/>
      <c r="F325" s="97"/>
      <c r="G325" s="68"/>
      <c r="H325" s="97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</row>
    <row r="326" spans="1:20" ht="12.75">
      <c r="A326" s="67"/>
      <c r="B326" s="96"/>
      <c r="C326" s="68"/>
      <c r="D326" s="97"/>
      <c r="E326" s="68"/>
      <c r="F326" s="97"/>
      <c r="G326" s="68"/>
      <c r="H326" s="97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</row>
    <row r="327" spans="1:20" ht="12.75">
      <c r="A327" s="67"/>
      <c r="B327" s="96"/>
      <c r="C327" s="68"/>
      <c r="D327" s="97"/>
      <c r="E327" s="68"/>
      <c r="F327" s="97"/>
      <c r="G327" s="68"/>
      <c r="H327" s="97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</row>
    <row r="328" spans="1:20" ht="12.75">
      <c r="A328" s="67"/>
      <c r="B328" s="96"/>
      <c r="C328" s="68"/>
      <c r="D328" s="97"/>
      <c r="E328" s="68"/>
      <c r="F328" s="97"/>
      <c r="G328" s="68"/>
      <c r="H328" s="97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</row>
    <row r="329" spans="1:20" ht="12.75">
      <c r="A329" s="67"/>
      <c r="B329" s="96"/>
      <c r="C329" s="68"/>
      <c r="D329" s="97"/>
      <c r="E329" s="68"/>
      <c r="F329" s="97"/>
      <c r="G329" s="68"/>
      <c r="H329" s="97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</row>
    <row r="330" spans="1:20" ht="12.75">
      <c r="A330" s="67"/>
      <c r="B330" s="96"/>
      <c r="C330" s="68"/>
      <c r="D330" s="97"/>
      <c r="E330" s="68"/>
      <c r="F330" s="97"/>
      <c r="G330" s="68"/>
      <c r="H330" s="97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</row>
    <row r="331" spans="1:20" ht="12.75">
      <c r="A331" s="67"/>
      <c r="B331" s="96"/>
      <c r="C331" s="68"/>
      <c r="D331" s="97"/>
      <c r="E331" s="68"/>
      <c r="F331" s="97"/>
      <c r="G331" s="68"/>
      <c r="H331" s="97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</row>
    <row r="332" spans="1:20" ht="12.75">
      <c r="A332" s="67"/>
      <c r="B332" s="96"/>
      <c r="C332" s="68"/>
      <c r="D332" s="97"/>
      <c r="E332" s="68"/>
      <c r="F332" s="97"/>
      <c r="G332" s="68"/>
      <c r="H332" s="97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</row>
    <row r="333" spans="1:20" ht="12.75">
      <c r="A333" s="67"/>
      <c r="B333" s="96"/>
      <c r="C333" s="68"/>
      <c r="D333" s="97"/>
      <c r="E333" s="68"/>
      <c r="F333" s="97"/>
      <c r="G333" s="68"/>
      <c r="H333" s="97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</row>
    <row r="334" spans="1:20" ht="12.75">
      <c r="A334" s="67"/>
      <c r="B334" s="96"/>
      <c r="C334" s="68"/>
      <c r="D334" s="97"/>
      <c r="E334" s="68"/>
      <c r="F334" s="97"/>
      <c r="G334" s="68"/>
      <c r="H334" s="97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</row>
    <row r="335" spans="1:20" ht="12.75">
      <c r="A335" s="67"/>
      <c r="B335" s="96"/>
      <c r="C335" s="68"/>
      <c r="D335" s="97"/>
      <c r="E335" s="68"/>
      <c r="F335" s="97"/>
      <c r="G335" s="68"/>
      <c r="H335" s="97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</row>
    <row r="336" spans="1:20" ht="12.75">
      <c r="A336" s="67"/>
      <c r="B336" s="96"/>
      <c r="C336" s="68"/>
      <c r="D336" s="97"/>
      <c r="E336" s="68"/>
      <c r="F336" s="97"/>
      <c r="G336" s="68"/>
      <c r="H336" s="97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</row>
    <row r="337" spans="1:20" ht="12.75">
      <c r="A337" s="67"/>
      <c r="B337" s="96"/>
      <c r="C337" s="68"/>
      <c r="D337" s="97"/>
      <c r="E337" s="68"/>
      <c r="F337" s="97"/>
      <c r="G337" s="68"/>
      <c r="H337" s="97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</row>
    <row r="338" spans="1:20" ht="12.75">
      <c r="A338" s="67"/>
      <c r="B338" s="96"/>
      <c r="C338" s="68"/>
      <c r="D338" s="97"/>
      <c r="E338" s="68"/>
      <c r="F338" s="97"/>
      <c r="G338" s="68"/>
      <c r="H338" s="97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</row>
    <row r="339" spans="1:20" ht="12.75">
      <c r="A339" s="67"/>
      <c r="B339" s="96"/>
      <c r="C339" s="68"/>
      <c r="D339" s="97"/>
      <c r="E339" s="68"/>
      <c r="F339" s="97"/>
      <c r="G339" s="68"/>
      <c r="H339" s="97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</row>
    <row r="340" spans="1:20" ht="12.75">
      <c r="A340" s="67"/>
      <c r="B340" s="96"/>
      <c r="C340" s="68"/>
      <c r="D340" s="97"/>
      <c r="E340" s="68"/>
      <c r="F340" s="97"/>
      <c r="G340" s="68"/>
      <c r="H340" s="97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</row>
    <row r="341" spans="1:20" ht="12.75">
      <c r="A341" s="67"/>
      <c r="B341" s="96"/>
      <c r="C341" s="68"/>
      <c r="D341" s="97"/>
      <c r="E341" s="68"/>
      <c r="F341" s="97"/>
      <c r="G341" s="68"/>
      <c r="H341" s="97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</row>
    <row r="342" spans="1:20" ht="12.75">
      <c r="A342" s="67"/>
      <c r="B342" s="96"/>
      <c r="C342" s="68"/>
      <c r="D342" s="97"/>
      <c r="E342" s="68"/>
      <c r="F342" s="97"/>
      <c r="G342" s="68"/>
      <c r="H342" s="97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</row>
    <row r="343" spans="1:20" ht="12.75">
      <c r="A343" s="67"/>
      <c r="B343" s="96"/>
      <c r="C343" s="68"/>
      <c r="D343" s="97"/>
      <c r="E343" s="68"/>
      <c r="F343" s="97"/>
      <c r="G343" s="68"/>
      <c r="H343" s="97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</row>
    <row r="344" spans="1:20" ht="12.75">
      <c r="A344" s="67"/>
      <c r="B344" s="96"/>
      <c r="C344" s="68"/>
      <c r="D344" s="97"/>
      <c r="E344" s="68"/>
      <c r="F344" s="97"/>
      <c r="G344" s="68"/>
      <c r="H344" s="97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</row>
  </sheetData>
  <sheetProtection selectLockedCells="1"/>
  <mergeCells count="9">
    <mergeCell ref="A258:L258"/>
    <mergeCell ref="C32:S32"/>
    <mergeCell ref="M7:P7"/>
    <mergeCell ref="A252:S252"/>
    <mergeCell ref="B256:S256"/>
    <mergeCell ref="A265:T265"/>
    <mergeCell ref="A260:T260"/>
    <mergeCell ref="A261:T261"/>
    <mergeCell ref="A262:T262"/>
  </mergeCells>
  <dataValidations count="1">
    <dataValidation type="list" allowBlank="1" showInputMessage="1" showErrorMessage="1" sqref="M7:P7">
      <formula1>$A$33:$A$247</formula1>
    </dataValidation>
  </dataValidations>
  <printOptions/>
  <pageMargins left="0.2" right="0.2" top="0.49" bottom="0.54" header="0.36" footer="0.37"/>
  <pageSetup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Yongyi</cp:lastModifiedBy>
  <cp:lastPrinted>2010-10-26T15:46:39Z</cp:lastPrinted>
  <dcterms:created xsi:type="dcterms:W3CDTF">1996-10-14T23:33:28Z</dcterms:created>
  <dcterms:modified xsi:type="dcterms:W3CDTF">2010-10-26T15:46:44Z</dcterms:modified>
  <cp:category/>
  <cp:version/>
  <cp:contentType/>
  <cp:contentStatus/>
</cp:coreProperties>
</file>