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44" windowWidth="20100" windowHeight="8148"/>
  </bookViews>
  <sheets>
    <sheet name="PublicWaterSupply" sheetId="1" r:id="rId1"/>
  </sheets>
  <definedNames>
    <definedName name="Z_ExcelSQL_A118" localSheetId="0">PublicWaterSupply!$A$145:$A$178</definedName>
    <definedName name="Z_ExcelSQL_A218" localSheetId="0">PublicWaterSupply!$A$145:$A$178</definedName>
    <definedName name="Z_ExcelSQL_B8" localSheetId="0">PublicWaterSupply!$B$17:$B$131</definedName>
  </definedNames>
  <calcPr calcId="145621"/>
</workbook>
</file>

<file path=xl/calcChain.xml><?xml version="1.0" encoding="utf-8"?>
<calcChain xmlns="http://schemas.openxmlformats.org/spreadsheetml/2006/main">
  <c r="M11" i="1" l="1"/>
  <c r="L11" i="1"/>
  <c r="K11" i="1"/>
  <c r="J11" i="1"/>
  <c r="I11" i="1"/>
  <c r="H11" i="1"/>
  <c r="G11" i="1"/>
  <c r="F11" i="1"/>
  <c r="E11" i="1"/>
  <c r="D11" i="1"/>
  <c r="C11" i="1"/>
  <c r="B11" i="1"/>
</calcChain>
</file>

<file path=xl/sharedStrings.xml><?xml version="1.0" encoding="utf-8"?>
<sst xmlns="http://schemas.openxmlformats.org/spreadsheetml/2006/main" count="503" uniqueCount="177">
  <si>
    <t>Environmental Indicators: Inland Water Resources</t>
  </si>
  <si>
    <t>Water supply industry</t>
  </si>
  <si>
    <t>Choose a country from the following drop-down list:</t>
  </si>
  <si>
    <t>Albania</t>
  </si>
  <si>
    <t>Country</t>
  </si>
  <si>
    <t>Source</t>
  </si>
  <si>
    <t>latest year available</t>
  </si>
  <si>
    <t>Net freshwater supplied by water supply industry</t>
  </si>
  <si>
    <t>Net freshwater supplied by water supply industry per capita</t>
  </si>
  <si>
    <t>Total population supplied by water supply industry</t>
  </si>
  <si>
    <t>Net freshwater supplied by water supply industry per capita connected</t>
  </si>
  <si>
    <r>
      <t>mio m</t>
    </r>
    <r>
      <rPr>
        <i/>
        <vertAlign val="superscript"/>
        <sz val="7"/>
        <rFont val="Arial"/>
        <family val="2"/>
      </rPr>
      <t>3</t>
    </r>
  </si>
  <si>
    <r>
      <t>m</t>
    </r>
    <r>
      <rPr>
        <i/>
        <vertAlign val="superscript"/>
        <sz val="7"/>
        <rFont val="Arial"/>
        <family val="2"/>
      </rPr>
      <t>3</t>
    </r>
  </si>
  <si>
    <t>%</t>
  </si>
  <si>
    <t>E</t>
  </si>
  <si>
    <t>Algeria</t>
  </si>
  <si>
    <t>U</t>
  </si>
  <si>
    <t>Andorra</t>
  </si>
  <si>
    <t>Angola</t>
  </si>
  <si>
    <t>...</t>
  </si>
  <si>
    <t>Antigua and Barbuda</t>
  </si>
  <si>
    <t>Armenia</t>
  </si>
  <si>
    <t>Australia</t>
  </si>
  <si>
    <t>O</t>
  </si>
  <si>
    <t>Austria</t>
  </si>
  <si>
    <t>Azerbaijan</t>
  </si>
  <si>
    <t>Bahrain</t>
  </si>
  <si>
    <t>Belarus</t>
  </si>
  <si>
    <t>Belgium</t>
  </si>
  <si>
    <t>Belize</t>
  </si>
  <si>
    <t>Benin</t>
  </si>
  <si>
    <t>Bermuda</t>
  </si>
  <si>
    <t>Bolivia (Plurinational State of)</t>
  </si>
  <si>
    <t>Bosnia and Herzegovina</t>
  </si>
  <si>
    <t>Botswana</t>
  </si>
  <si>
    <t>Brazil</t>
  </si>
  <si>
    <t>British Virgin Islands</t>
  </si>
  <si>
    <t>Brunei Darussalam</t>
  </si>
  <si>
    <t>Bulgaria</t>
  </si>
  <si>
    <t>Cameroon</t>
  </si>
  <si>
    <t>Canada</t>
  </si>
  <si>
    <t>Central African Republic</t>
  </si>
  <si>
    <t>Chile</t>
  </si>
  <si>
    <t>China, Hong Kong Special Administrative Region</t>
  </si>
  <si>
    <t>China, Macao Special Administrative Region</t>
  </si>
  <si>
    <t>Colombia</t>
  </si>
  <si>
    <t>Costa Rica</t>
  </si>
  <si>
    <t>Croatia</t>
  </si>
  <si>
    <t>Cuba</t>
  </si>
  <si>
    <t>Cyprus</t>
  </si>
  <si>
    <t>Czech Republic</t>
  </si>
  <si>
    <t>Denmark</t>
  </si>
  <si>
    <t>Dominican Republic</t>
  </si>
  <si>
    <t>Ecuador</t>
  </si>
  <si>
    <t>Egypt</t>
  </si>
  <si>
    <t>Estonia</t>
  </si>
  <si>
    <t>Finland</t>
  </si>
  <si>
    <t>France</t>
  </si>
  <si>
    <t>French Guiana</t>
  </si>
  <si>
    <t>Gambia</t>
  </si>
  <si>
    <t>Georgia</t>
  </si>
  <si>
    <t>Germany</t>
  </si>
  <si>
    <t>Greece</t>
  </si>
  <si>
    <t>Guadeloupe</t>
  </si>
  <si>
    <t>Guatemala</t>
  </si>
  <si>
    <t>Guinea</t>
  </si>
  <si>
    <t>Guyana</t>
  </si>
  <si>
    <t>Hungary</t>
  </si>
  <si>
    <t>Iceland</t>
  </si>
  <si>
    <t>Indonesia</t>
  </si>
  <si>
    <t>Iraq</t>
  </si>
  <si>
    <t>Ireland</t>
  </si>
  <si>
    <t>Israel</t>
  </si>
  <si>
    <t>Italy</t>
  </si>
  <si>
    <t>Jamaica</t>
  </si>
  <si>
    <t>Japan</t>
  </si>
  <si>
    <t>Jordan</t>
  </si>
  <si>
    <t>Kenya</t>
  </si>
  <si>
    <t>Kuwait</t>
  </si>
  <si>
    <t>Kyrgyzstan</t>
  </si>
  <si>
    <t>Latvia</t>
  </si>
  <si>
    <t>Lebanon</t>
  </si>
  <si>
    <t>Lithuania</t>
  </si>
  <si>
    <t>Luxembourg</t>
  </si>
  <si>
    <t>Madagascar</t>
  </si>
  <si>
    <t>Malaysia</t>
  </si>
  <si>
    <t>Maldives</t>
  </si>
  <si>
    <t>Mali</t>
  </si>
  <si>
    <t>Malta</t>
  </si>
  <si>
    <t>Marshall Islands</t>
  </si>
  <si>
    <t>Martinique</t>
  </si>
  <si>
    <t>Mauritius</t>
  </si>
  <si>
    <t>Mexico</t>
  </si>
  <si>
    <t>Monaco</t>
  </si>
  <si>
    <t>Montenegro</t>
  </si>
  <si>
    <t>Morocco</t>
  </si>
  <si>
    <t>Netherlands</t>
  </si>
  <si>
    <t>Niger</t>
  </si>
  <si>
    <t>Norway</t>
  </si>
  <si>
    <t>Panama</t>
  </si>
  <si>
    <t>Paraguay</t>
  </si>
  <si>
    <t>Peru</t>
  </si>
  <si>
    <t>Philippines</t>
  </si>
  <si>
    <t>Poland</t>
  </si>
  <si>
    <t>Portugal</t>
  </si>
  <si>
    <t>Qatar</t>
  </si>
  <si>
    <t>Republic of Korea</t>
  </si>
  <si>
    <t>Republic of Moldova</t>
  </si>
  <si>
    <t>Réunion</t>
  </si>
  <si>
    <t>Romania</t>
  </si>
  <si>
    <t>Rwanda</t>
  </si>
  <si>
    <t>Serbia</t>
  </si>
  <si>
    <t>Singapore</t>
  </si>
  <si>
    <t>Slovakia</t>
  </si>
  <si>
    <t>Slovenia</t>
  </si>
  <si>
    <t>South Africa</t>
  </si>
  <si>
    <t>Spain</t>
  </si>
  <si>
    <t>State of Palestine</t>
  </si>
  <si>
    <t>Sudan</t>
  </si>
  <si>
    <t>Suriname</t>
  </si>
  <si>
    <t>Sweden</t>
  </si>
  <si>
    <t>Switzerland</t>
  </si>
  <si>
    <t>Thailand</t>
  </si>
  <si>
    <t>Trinidad and Tobago</t>
  </si>
  <si>
    <t>Tunisia</t>
  </si>
  <si>
    <t>Turkey</t>
  </si>
  <si>
    <t>Ukraine</t>
  </si>
  <si>
    <t>United Arab Emirates</t>
  </si>
  <si>
    <t>Venezuela (Bolivarian Republic of)</t>
  </si>
  <si>
    <t>Viet Nam</t>
  </si>
  <si>
    <t>Yemen</t>
  </si>
  <si>
    <t>Sources:</t>
  </si>
  <si>
    <r>
      <rPr>
        <sz val="8"/>
        <rFont val="Arial"/>
        <family val="2"/>
      </rPr>
      <t>U denotes data collected from the UNSD/UNEP biennial Questionnaires on Environment Statistics, Water section.</t>
    </r>
    <r>
      <rPr>
        <u/>
        <sz val="8"/>
        <color theme="10"/>
        <rFont val="Arial"/>
        <family val="2"/>
      </rPr>
      <t xml:space="preserve">
</t>
    </r>
    <r>
      <rPr>
        <sz val="8"/>
        <rFont val="Arial"/>
        <family val="2"/>
      </rPr>
      <t xml:space="preserve"> Questionnaires available at: </t>
    </r>
    <r>
      <rPr>
        <u/>
        <sz val="8"/>
        <color theme="10"/>
        <rFont val="Arial"/>
        <family val="2"/>
      </rPr>
      <t>http://unstats.un.org/unsd/environment/questionnaire.htm</t>
    </r>
    <r>
      <rPr>
        <sz val="8"/>
        <rFont val="Arial"/>
        <family val="2"/>
      </rPr>
      <t>.</t>
    </r>
  </si>
  <si>
    <r>
      <rPr>
        <sz val="8"/>
        <rFont val="Arial"/>
        <family val="2"/>
      </rPr>
      <t>E denotes the Eurostat environment statistics main tables and database (</t>
    </r>
    <r>
      <rPr>
        <u/>
        <sz val="8"/>
        <color theme="10"/>
        <rFont val="Arial"/>
        <family val="2"/>
      </rPr>
      <t>http://ec.europa.eu/eurostat/data/database</t>
    </r>
    <r>
      <rPr>
        <sz val="8"/>
        <rFont val="Arial"/>
        <family val="2"/>
      </rPr>
      <t>). (Date of extraction: May 2016.)</t>
    </r>
  </si>
  <si>
    <r>
      <rPr>
        <sz val="8"/>
        <rFont val="Arial"/>
        <family val="2"/>
      </rPr>
      <t xml:space="preserve">O denotes the OECD.Stat, Water section. Available at: </t>
    </r>
    <r>
      <rPr>
        <u/>
        <sz val="8"/>
        <color theme="10"/>
        <rFont val="Arial"/>
        <family val="2"/>
      </rPr>
      <t>http://stats.oecd.org/</t>
    </r>
    <r>
      <rPr>
        <sz val="8"/>
        <rFont val="Arial"/>
        <family val="2"/>
      </rPr>
      <t>. (Date of extraction: December 2015)</t>
    </r>
  </si>
  <si>
    <t>United Nations, Department of Economic and Social Affairs, Population Division (2015). World Population Prospects: The 2015 Revision, DVD Edition.</t>
  </si>
  <si>
    <t>Footnotes:</t>
  </si>
  <si>
    <t>Data referring to distributed water in Water Account Australia 2004-2005; exclude in-stream and reused water.</t>
  </si>
  <si>
    <t>The difference between the gross values of fresh water and  losses during transporation in 2003-2012's is shaped by costs associated with technical  processes within water plants  and domestic demand.</t>
  </si>
  <si>
    <t>This is % provided with the piped water to top up the rainwater tanks.  Water is trucked to the remaining households to top up the rainwater tanks.</t>
  </si>
  <si>
    <t>Data refers to water consumption billed by Drinking Water Supply and Sewage Water Industry (EPSAS) from the capital cities, except from Cobija. Water lost during transportation is not included.</t>
  </si>
  <si>
    <t>The source of information is the Households Survey and includes water supplied to households by pipe network, public pool and water dispensing trucks.</t>
  </si>
  <si>
    <t>Estimated according to National Information System on Sewerage (Ministry of Cities, 2014) data.</t>
  </si>
  <si>
    <t>Data refer to use of water from public water supply.</t>
  </si>
  <si>
    <t>Information provided by the sanitary industry that operates in urban sectors to the Supervision of Sanitation Service with respect to the percentage of residential buildings served by drinking water system.</t>
  </si>
  <si>
    <t>This information was estimated from the data calculated in the Water Account by DANE, published on the website (one of the sources of the Water Account is the Environmental Industrial Survey DANE). It is important to note that Colombia has published the ""National Water Study 2010"" which integrates the information about water resources. It is a document of high added value, supported in concepts and replicable methodologies based on systematized alphanumeric and spatial databases. This document together with other environmental studies constitutes the stock of information of the Institute of Hydrology, Meteorology and environmental Studies IDEAM of Colombia.</t>
  </si>
  <si>
    <t>Provisional.</t>
  </si>
  <si>
    <t>Estimated.</t>
  </si>
  <si>
    <t>Sum of quantities of water distributed by water supply industry establishments by categories of customers: Social customer group, Non-commercial customer group (i.e. household, government institution, and embassies), Commercial and industry customer group, and Special customer group.</t>
  </si>
  <si>
    <t>Data include supply by water supply industry (ISIC 36) and self supply, and refer to water abstracted from all sources + reused water + desalinated water.</t>
  </si>
  <si>
    <t>Public water supply includes self-supply and other supply.</t>
  </si>
  <si>
    <t>Data refer to volume of charged water.</t>
  </si>
  <si>
    <t>Roughly one-third of households on Majuro and 32% on Ebeye are connected to the reticulated water supply system.</t>
  </si>
  <si>
    <t>Supply: abstracted volumes of water granted in concessions.</t>
  </si>
  <si>
    <t>Public water supply includes self-supply.</t>
  </si>
  <si>
    <t>Population connected to public water supply.</t>
  </si>
  <si>
    <t>Refers to proportion of population with access to improved water source (MDG indicator), which includes households not connected to ISIC 36 but abstract from wells at home.</t>
  </si>
  <si>
    <t>Data refer to water supply by public (government) supply only.</t>
  </si>
  <si>
    <t>Data refer to percentage of households supplied by water supply industry.</t>
  </si>
  <si>
    <t>The data for freshwater delivered by water supply industry are provided by the public institution only (public network), and are related to the government (public sector only) and where the majority is urban. It does not include private or cooperative networks. The percentage only applies to the population connected to water supply industry from the public sector only.</t>
  </si>
  <si>
    <t>Definitions &amp; Technical notes:</t>
  </si>
  <si>
    <r>
      <t>Net freshwater supplied by water supply industry per capita</t>
    </r>
    <r>
      <rPr>
        <sz val="8"/>
        <rFont val="Arial"/>
        <family val="2"/>
      </rPr>
      <t xml:space="preserve"> is calculated by dividing the net freshwater supplied by water supply industry by the total population of the country.</t>
    </r>
  </si>
  <si>
    <r>
      <t xml:space="preserve">Net freshwater supplied by water supply industry per capita connected </t>
    </r>
    <r>
      <rPr>
        <sz val="8"/>
        <rFont val="Arial"/>
        <family val="2"/>
      </rPr>
      <t>is calculated by dividing the net freshwater supplied by water supply industry by the number of people connected to the water supply industry.</t>
    </r>
  </si>
  <si>
    <t xml:space="preserve">Data Quality: </t>
  </si>
  <si>
    <r>
      <t xml:space="preserve">Date of release: </t>
    </r>
    <r>
      <rPr>
        <sz val="9"/>
        <rFont val="Arial"/>
        <family val="2"/>
      </rPr>
      <t>September 2016</t>
    </r>
  </si>
  <si>
    <t>United Kingdom of Great Britain and Northern Ireland</t>
  </si>
  <si>
    <t>The former Yugoslav Republic of Macedonia</t>
  </si>
  <si>
    <t>…</t>
  </si>
  <si>
    <t>Data represent water supplied to households only.</t>
  </si>
  <si>
    <t>… denotes no data available.</t>
  </si>
  <si>
    <r>
      <t xml:space="preserve">Water supply industry: </t>
    </r>
    <r>
      <rPr>
        <sz val="8"/>
        <rFont val="Arial"/>
        <family val="2"/>
      </rPr>
      <t xml:space="preserve">Water collection, treatment and supply includes water collection, treatment and distribution activities for domestic and industrial needs.  Collection of water from various sources, as well as distribution by various means is included. </t>
    </r>
  </si>
  <si>
    <r>
      <t>Net freshwater supplied by water supply industry (ISIC 36):</t>
    </r>
    <r>
      <rPr>
        <sz val="8"/>
        <rFont val="Arial"/>
        <family val="2"/>
      </rPr>
      <t xml:space="preserve"> 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</si>
  <si>
    <r>
      <t xml:space="preserve">Total population supplied by water supply industry (ISIC 36): </t>
    </r>
    <r>
      <rPr>
        <sz val="8"/>
        <rFont val="Arial"/>
        <family val="2"/>
      </rPr>
      <t>Percentage of the total resident population using water supplied by the water supply industry (ISIC 36).</t>
    </r>
  </si>
  <si>
    <t>Data on net freshwater supplied by water supply industry is usually collected from municipalities. Data on total population supplied by water supply industry can be obtained through municipalities or through household surveys. Household surveys usually give more accurate results, since they do not rely on sometimes incomplete information about or held by municipalities. 
Data on amounts of water supplied can significantly vary between countries depending on the extent to which water supply industry delivers water to industries, businesses, agriculture and power stations in addition to households. Care must be taken when comparing data between countries.</t>
  </si>
  <si>
    <t>8,15</t>
  </si>
  <si>
    <t>8,18,19</t>
  </si>
  <si>
    <r>
      <t xml:space="preserve">For OECD/Eurostat countries, data provided for the first and third variables refer to "use of water from public water supply" and "population connected to public water supply". </t>
    </r>
    <r>
      <rPr>
        <b/>
        <sz val="8"/>
        <rFont val="Arial"/>
        <family val="2"/>
      </rPr>
      <t>Public Water Supply is</t>
    </r>
    <r>
      <rPr>
        <sz val="8"/>
        <rFont val="Arial"/>
        <family val="2"/>
      </rPr>
      <t xml:space="preserve"> water supplied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It corresponds to division 36 (ISIC Rev. 4/NACE) independently of the sector involved. It excludes system operation for agriculture irrigation which are not individual irrigation systems, e.g. irrigation canals. Deliveries of water from one public supply undertaking to another are excluded.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</si>
</sst>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 ##0"/>
    <numFmt numFmtId="165" formatCode="0.0"/>
  </numFmts>
  <fonts count="29" x14ac:knownFonts="1">
    <font>
      <sz val="10"/>
      <name val="Arial"/>
      <family val="2"/>
    </font>
    <font>
      <sz val="11"/>
      <color theme="1"/>
      <name val="Calibri"/>
      <family val="2"/>
      <scheme val="minor"/>
    </font>
    <font>
      <sz val="10"/>
      <name val="Arial"/>
      <family val="2"/>
    </font>
    <font>
      <vertAlign val="superscript"/>
      <sz val="8"/>
      <name val="Arial"/>
      <family val="2"/>
    </font>
    <font>
      <i/>
      <sz val="7"/>
      <name val="Arial"/>
      <family val="2"/>
    </font>
    <font>
      <i/>
      <vertAlign val="superscript"/>
      <sz val="8"/>
      <name val="Arial"/>
      <family val="2"/>
    </font>
    <font>
      <sz val="8"/>
      <name val="Arial"/>
      <family val="2"/>
    </font>
    <font>
      <i/>
      <vertAlign val="superscript"/>
      <sz val="7"/>
      <name val="Arial"/>
      <family val="2"/>
    </font>
    <font>
      <b/>
      <sz val="15"/>
      <name val="Arial"/>
      <family val="2"/>
    </font>
    <font>
      <b/>
      <sz val="10"/>
      <name val="Arial"/>
      <family val="2"/>
    </font>
    <font>
      <b/>
      <sz val="13"/>
      <name val="Arial"/>
      <family val="2"/>
    </font>
    <font>
      <i/>
      <sz val="9"/>
      <name val="Arial"/>
      <family val="2"/>
    </font>
    <font>
      <b/>
      <sz val="10"/>
      <color indexed="12"/>
      <name val="Arial"/>
      <family val="2"/>
    </font>
    <font>
      <i/>
      <sz val="8"/>
      <name val="Arial"/>
      <family val="2"/>
    </font>
    <font>
      <sz val="10"/>
      <color indexed="8"/>
      <name val="Arial"/>
      <family val="2"/>
    </font>
    <font>
      <b/>
      <sz val="8"/>
      <color indexed="8"/>
      <name val="Arial"/>
      <family val="2"/>
    </font>
    <font>
      <sz val="8"/>
      <color indexed="8"/>
      <name val="Arial"/>
      <family val="2"/>
    </font>
    <font>
      <b/>
      <sz val="7"/>
      <name val="Arial"/>
      <family val="2"/>
    </font>
    <font>
      <b/>
      <i/>
      <vertAlign val="superscript"/>
      <sz val="7"/>
      <name val="Arial"/>
      <family val="2"/>
    </font>
    <font>
      <b/>
      <sz val="9"/>
      <name val="Arial"/>
      <family val="2"/>
    </font>
    <font>
      <i/>
      <vertAlign val="superscript"/>
      <sz val="10"/>
      <name val="Arial"/>
      <family val="2"/>
    </font>
    <font>
      <sz val="8"/>
      <color indexed="10"/>
      <name val="Arial"/>
      <family val="2"/>
    </font>
    <font>
      <b/>
      <i/>
      <u/>
      <sz val="9"/>
      <name val="Arial"/>
      <family val="2"/>
    </font>
    <font>
      <u/>
      <sz val="11"/>
      <color theme="10"/>
      <name val="Calibri"/>
      <family val="2"/>
      <scheme val="minor"/>
    </font>
    <font>
      <u/>
      <sz val="8"/>
      <color theme="10"/>
      <name val="Arial"/>
      <family val="2"/>
    </font>
    <font>
      <i/>
      <sz val="10"/>
      <name val="Arial"/>
      <family val="2"/>
    </font>
    <font>
      <b/>
      <u/>
      <sz val="9"/>
      <name val="Arial"/>
      <family val="2"/>
    </font>
    <font>
      <b/>
      <sz val="8"/>
      <name val="Arial"/>
      <family val="2"/>
    </font>
    <font>
      <sz val="9"/>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0">
    <xf numFmtId="0" fontId="0" fillId="0" borderId="0"/>
    <xf numFmtId="0" fontId="14" fillId="0" borderId="0"/>
    <xf numFmtId="0" fontId="23" fillId="0" borderId="0" applyNumberFormat="0" applyFill="0" applyBorder="0" applyAlignment="0" applyProtection="0"/>
    <xf numFmtId="0" fontId="2" fillId="0" borderId="0"/>
    <xf numFmtId="0" fontId="2" fillId="0" borderId="0"/>
    <xf numFmtId="0" fontId="1" fillId="0" borderId="0"/>
    <xf numFmtId="0" fontId="2" fillId="0" borderId="0"/>
    <xf numFmtId="0" fontId="2" fillId="0" borderId="0"/>
    <xf numFmtId="0" fontId="2" fillId="0" borderId="0"/>
    <xf numFmtId="0" fontId="1" fillId="0" borderId="0"/>
  </cellStyleXfs>
  <cellXfs count="172">
    <xf numFmtId="0" fontId="0" fillId="0" borderId="0" xfId="0"/>
    <xf numFmtId="0" fontId="2" fillId="0" borderId="0" xfId="0" applyFont="1" applyProtection="1">
      <protection locked="0"/>
    </xf>
    <xf numFmtId="0" fontId="2" fillId="0" borderId="0" xfId="0" applyFont="1" applyAlignment="1" applyProtection="1">
      <alignment horizontal="right"/>
      <protection locked="0"/>
    </xf>
    <xf numFmtId="164" fontId="3" fillId="0" borderId="0" xfId="0" applyNumberFormat="1" applyFont="1" applyAlignment="1" applyProtection="1">
      <alignment horizontal="left"/>
      <protection locked="0"/>
    </xf>
    <xf numFmtId="0" fontId="4" fillId="0" borderId="0" xfId="0" applyFont="1" applyAlignment="1" applyProtection="1">
      <alignment horizontal="right"/>
      <protection locked="0"/>
    </xf>
    <xf numFmtId="164" fontId="2" fillId="0" borderId="0" xfId="0" applyNumberFormat="1" applyFont="1" applyAlignment="1" applyProtection="1">
      <alignment horizontal="right"/>
      <protection locked="0"/>
    </xf>
    <xf numFmtId="0" fontId="5" fillId="0" borderId="0" xfId="0" applyFont="1" applyAlignment="1" applyProtection="1">
      <alignment horizontal="left"/>
      <protection locked="0"/>
    </xf>
    <xf numFmtId="165" fontId="6" fillId="0" borderId="0" xfId="0" applyNumberFormat="1" applyFont="1" applyAlignment="1" applyProtection="1">
      <alignment horizontal="right"/>
      <protection locked="0"/>
    </xf>
    <xf numFmtId="0" fontId="7" fillId="0" borderId="0" xfId="0" applyFont="1" applyAlignment="1" applyProtection="1">
      <alignment horizontal="left"/>
      <protection locked="0"/>
    </xf>
    <xf numFmtId="0" fontId="2" fillId="2" borderId="0" xfId="0" applyFont="1" applyFill="1" applyProtection="1">
      <protection locked="0"/>
    </xf>
    <xf numFmtId="0" fontId="2" fillId="2" borderId="0" xfId="0" applyFont="1" applyFill="1" applyAlignment="1" applyProtection="1">
      <alignment horizontal="right"/>
      <protection locked="0"/>
    </xf>
    <xf numFmtId="164" fontId="3" fillId="2" borderId="0" xfId="0" applyNumberFormat="1" applyFont="1" applyFill="1" applyAlignment="1" applyProtection="1">
      <alignment horizontal="left"/>
      <protection locked="0"/>
    </xf>
    <xf numFmtId="0" fontId="4" fillId="2" borderId="0" xfId="0" applyFont="1" applyFill="1" applyAlignment="1" applyProtection="1">
      <alignment horizontal="right"/>
      <protection locked="0"/>
    </xf>
    <xf numFmtId="164" fontId="2" fillId="2" borderId="0" xfId="0" applyNumberFormat="1" applyFont="1" applyFill="1" applyAlignment="1" applyProtection="1">
      <alignment horizontal="right"/>
      <protection locked="0"/>
    </xf>
    <xf numFmtId="0" fontId="5" fillId="2" borderId="0" xfId="0" applyFont="1" applyFill="1" applyAlignment="1" applyProtection="1">
      <alignment horizontal="left"/>
      <protection locked="0"/>
    </xf>
    <xf numFmtId="165" fontId="6" fillId="2" borderId="0" xfId="0" applyNumberFormat="1" applyFont="1" applyFill="1" applyAlignment="1" applyProtection="1">
      <alignment horizontal="right"/>
      <protection locked="0"/>
    </xf>
    <xf numFmtId="0" fontId="7" fillId="2" borderId="0" xfId="0" applyFont="1" applyFill="1" applyAlignment="1" applyProtection="1">
      <alignment horizontal="left"/>
      <protection locked="0"/>
    </xf>
    <xf numFmtId="0" fontId="8" fillId="2" borderId="0" xfId="0" applyFont="1" applyFill="1" applyAlignment="1" applyProtection="1">
      <alignment horizontal="left"/>
      <protection locked="0"/>
    </xf>
    <xf numFmtId="0" fontId="9" fillId="2" borderId="0" xfId="0" applyFont="1" applyFill="1" applyProtection="1">
      <protection locked="0"/>
    </xf>
    <xf numFmtId="0" fontId="10" fillId="2" borderId="0" xfId="0" applyFont="1" applyFill="1" applyProtection="1">
      <protection locked="0"/>
    </xf>
    <xf numFmtId="49" fontId="11" fillId="2" borderId="0" xfId="0" applyNumberFormat="1" applyFont="1" applyFill="1" applyAlignment="1" applyProtection="1">
      <alignment horizontal="right"/>
      <protection locked="0"/>
    </xf>
    <xf numFmtId="0" fontId="12" fillId="2" borderId="0" xfId="0" applyFont="1" applyFill="1" applyProtection="1">
      <protection locked="0"/>
    </xf>
    <xf numFmtId="0" fontId="7" fillId="2" borderId="0" xfId="0" applyFont="1" applyFill="1" applyAlignment="1" applyProtection="1">
      <alignment horizontal="right"/>
      <protection locked="0"/>
    </xf>
    <xf numFmtId="0" fontId="13" fillId="2" borderId="0" xfId="0" applyFont="1" applyFill="1" applyAlignment="1" applyProtection="1">
      <alignment horizontal="right"/>
      <protection locked="0"/>
    </xf>
    <xf numFmtId="0" fontId="15" fillId="4" borderId="4" xfId="1" applyFont="1" applyFill="1" applyBorder="1" applyAlignment="1" applyProtection="1">
      <alignment horizontal="left" vertical="center"/>
      <protection hidden="1"/>
    </xf>
    <xf numFmtId="0" fontId="16" fillId="4" borderId="5" xfId="1" applyFont="1" applyFill="1" applyBorder="1" applyAlignment="1" applyProtection="1">
      <alignment horizontal="left" vertical="center"/>
      <protection hidden="1"/>
    </xf>
    <xf numFmtId="0" fontId="4" fillId="4" borderId="5" xfId="0" applyFont="1" applyFill="1" applyBorder="1" applyAlignment="1" applyProtection="1">
      <alignment horizontal="right" vertical="center" wrapText="1"/>
      <protection hidden="1"/>
    </xf>
    <xf numFmtId="164" fontId="17" fillId="4" borderId="5" xfId="0" applyNumberFormat="1" applyFont="1" applyFill="1" applyBorder="1" applyAlignment="1" applyProtection="1">
      <alignment horizontal="right" vertical="center" wrapText="1"/>
      <protection hidden="1"/>
    </xf>
    <xf numFmtId="0" fontId="18" fillId="4" borderId="5" xfId="0" applyFont="1" applyFill="1" applyBorder="1" applyAlignment="1" applyProtection="1">
      <alignment horizontal="right" vertical="center" wrapText="1"/>
      <protection hidden="1"/>
    </xf>
    <xf numFmtId="165" fontId="17" fillId="4" borderId="5" xfId="0" applyNumberFormat="1" applyFont="1" applyFill="1" applyBorder="1" applyAlignment="1" applyProtection="1">
      <alignment horizontal="right" vertical="center" wrapText="1"/>
      <protection hidden="1"/>
    </xf>
    <xf numFmtId="0" fontId="7" fillId="4" borderId="5" xfId="0" applyFont="1" applyFill="1" applyBorder="1" applyAlignment="1" applyProtection="1">
      <alignment horizontal="left"/>
      <protection hidden="1"/>
    </xf>
    <xf numFmtId="164" fontId="17" fillId="4" borderId="6" xfId="0" applyNumberFormat="1" applyFont="1" applyFill="1" applyBorder="1" applyAlignment="1" applyProtection="1">
      <alignment horizontal="right" vertical="center" wrapText="1"/>
      <protection hidden="1"/>
    </xf>
    <xf numFmtId="0" fontId="18" fillId="4" borderId="7" xfId="0" applyFont="1" applyFill="1" applyBorder="1" applyAlignment="1" applyProtection="1">
      <alignment horizontal="left" vertical="center" wrapText="1"/>
      <protection hidden="1"/>
    </xf>
    <xf numFmtId="0" fontId="19" fillId="5" borderId="8" xfId="0" applyFont="1" applyFill="1" applyBorder="1" applyAlignment="1" applyProtection="1">
      <alignment horizontal="center" vertical="center"/>
      <protection hidden="1"/>
    </xf>
    <xf numFmtId="0" fontId="19" fillId="5" borderId="2" xfId="0" applyFont="1" applyFill="1" applyBorder="1" applyAlignment="1" applyProtection="1">
      <alignment horizontal="center" vertical="center"/>
      <protection hidden="1"/>
    </xf>
    <xf numFmtId="0" fontId="6" fillId="5" borderId="2" xfId="0" applyFont="1" applyFill="1" applyBorder="1" applyAlignment="1" applyProtection="1">
      <alignment horizontal="center" vertical="center" wrapText="1"/>
      <protection hidden="1"/>
    </xf>
    <xf numFmtId="164" fontId="4" fillId="5" borderId="2" xfId="0" applyNumberFormat="1" applyFont="1" applyFill="1" applyBorder="1" applyAlignment="1" applyProtection="1">
      <alignment horizontal="right" vertical="center" wrapText="1"/>
      <protection hidden="1"/>
    </xf>
    <xf numFmtId="0" fontId="7" fillId="5" borderId="2" xfId="0" applyFont="1" applyFill="1" applyBorder="1" applyAlignment="1" applyProtection="1">
      <alignment horizontal="right" vertical="center" wrapText="1"/>
      <protection hidden="1"/>
    </xf>
    <xf numFmtId="0" fontId="5" fillId="5" borderId="2" xfId="0" applyFont="1" applyFill="1" applyBorder="1" applyAlignment="1" applyProtection="1">
      <alignment horizontal="right" vertical="center" wrapText="1"/>
      <protection hidden="1"/>
    </xf>
    <xf numFmtId="165" fontId="13" fillId="5" borderId="2" xfId="0" applyNumberFormat="1" applyFont="1" applyFill="1" applyBorder="1" applyAlignment="1" applyProtection="1">
      <alignment horizontal="right" vertical="center"/>
      <protection hidden="1"/>
    </xf>
    <xf numFmtId="0" fontId="7" fillId="5" borderId="2" xfId="0" applyFont="1" applyFill="1" applyBorder="1" applyAlignment="1" applyProtection="1">
      <alignment horizontal="left" vertical="center"/>
      <protection hidden="1"/>
    </xf>
    <xf numFmtId="0" fontId="5" fillId="5" borderId="9" xfId="0" applyFont="1" applyFill="1" applyBorder="1" applyAlignment="1" applyProtection="1">
      <alignment horizontal="left" vertical="center" wrapText="1"/>
      <protection hidden="1"/>
    </xf>
    <xf numFmtId="0" fontId="2" fillId="0" borderId="8" xfId="0" applyFont="1" applyFill="1" applyBorder="1" applyAlignment="1" applyProtection="1">
      <alignment horizontal="left" shrinkToFit="1"/>
      <protection hidden="1"/>
    </xf>
    <xf numFmtId="0" fontId="2" fillId="0" borderId="2" xfId="0" applyFont="1" applyFill="1" applyBorder="1" applyAlignment="1" applyProtection="1">
      <alignment horizontal="center" shrinkToFit="1"/>
      <protection hidden="1"/>
    </xf>
    <xf numFmtId="0" fontId="2" fillId="0" borderId="2" xfId="0" applyFont="1" applyBorder="1" applyAlignment="1" applyProtection="1">
      <alignment horizontal="right"/>
      <protection hidden="1"/>
    </xf>
    <xf numFmtId="164" fontId="2" fillId="0" borderId="2" xfId="0" applyNumberFormat="1" applyFont="1" applyBorder="1" applyAlignment="1" applyProtection="1">
      <alignment horizontal="right"/>
      <protection hidden="1"/>
    </xf>
    <xf numFmtId="0" fontId="20" fillId="0" borderId="2" xfId="0" applyFont="1" applyBorder="1" applyAlignment="1" applyProtection="1">
      <alignment horizontal="left"/>
      <protection hidden="1"/>
    </xf>
    <xf numFmtId="165" fontId="2" fillId="0" borderId="2" xfId="0" applyNumberFormat="1" applyFont="1" applyBorder="1" applyAlignment="1" applyProtection="1">
      <alignment horizontal="right"/>
      <protection hidden="1"/>
    </xf>
    <xf numFmtId="0" fontId="20" fillId="0" borderId="9" xfId="0" applyFont="1" applyBorder="1" applyAlignment="1" applyProtection="1">
      <alignment horizontal="left"/>
      <protection hidden="1"/>
    </xf>
    <xf numFmtId="0" fontId="12" fillId="5" borderId="10" xfId="0" applyFont="1" applyFill="1" applyBorder="1" applyProtection="1">
      <protection hidden="1"/>
    </xf>
    <xf numFmtId="0" fontId="12" fillId="5" borderId="11" xfId="0" applyFont="1" applyFill="1" applyBorder="1" applyProtection="1">
      <protection hidden="1"/>
    </xf>
    <xf numFmtId="0" fontId="2" fillId="5" borderId="11" xfId="0" applyFont="1" applyFill="1" applyBorder="1" applyAlignment="1" applyProtection="1">
      <alignment horizontal="right"/>
      <protection hidden="1"/>
    </xf>
    <xf numFmtId="164" fontId="3" fillId="5" borderId="11" xfId="0" applyNumberFormat="1" applyFont="1" applyFill="1" applyBorder="1" applyAlignment="1" applyProtection="1">
      <alignment horizontal="left"/>
      <protection hidden="1"/>
    </xf>
    <xf numFmtId="0" fontId="4" fillId="5" borderId="11" xfId="0" applyFont="1" applyFill="1" applyBorder="1" applyAlignment="1" applyProtection="1">
      <alignment horizontal="right"/>
      <protection hidden="1"/>
    </xf>
    <xf numFmtId="164" fontId="2" fillId="5" borderId="11" xfId="0" applyNumberFormat="1" applyFont="1" applyFill="1" applyBorder="1" applyAlignment="1" applyProtection="1">
      <alignment horizontal="right"/>
      <protection hidden="1"/>
    </xf>
    <xf numFmtId="0" fontId="5" fillId="5" borderId="11" xfId="0" applyFont="1" applyFill="1" applyBorder="1" applyAlignment="1" applyProtection="1">
      <alignment horizontal="left"/>
      <protection hidden="1"/>
    </xf>
    <xf numFmtId="165" fontId="6" fillId="5" borderId="11" xfId="0" applyNumberFormat="1"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64" fontId="2" fillId="5" borderId="12" xfId="0" applyNumberFormat="1" applyFont="1" applyFill="1" applyBorder="1" applyAlignment="1" applyProtection="1">
      <alignment horizontal="right"/>
      <protection hidden="1"/>
    </xf>
    <xf numFmtId="0" fontId="13" fillId="5" borderId="13" xfId="0" applyFont="1" applyFill="1" applyBorder="1" applyAlignment="1" applyProtection="1">
      <alignment horizontal="right"/>
      <protection hidden="1"/>
    </xf>
    <xf numFmtId="0" fontId="4" fillId="0" borderId="0" xfId="0" applyFont="1" applyFill="1" applyAlignment="1" applyProtection="1">
      <alignment horizontal="right"/>
      <protection locked="0"/>
    </xf>
    <xf numFmtId="0" fontId="5" fillId="0" borderId="0" xfId="0" applyFont="1" applyFill="1" applyAlignment="1" applyProtection="1">
      <alignment horizontal="left"/>
      <protection locked="0"/>
    </xf>
    <xf numFmtId="165" fontId="6" fillId="0" borderId="0" xfId="0" applyNumberFormat="1" applyFont="1" applyFill="1" applyAlignment="1" applyProtection="1">
      <alignment horizontal="right"/>
      <protection locked="0"/>
    </xf>
    <xf numFmtId="0" fontId="2" fillId="4" borderId="0" xfId="0" applyFont="1" applyFill="1" applyProtection="1">
      <protection locked="0"/>
    </xf>
    <xf numFmtId="0" fontId="15" fillId="4" borderId="0" xfId="1" applyFont="1" applyFill="1" applyBorder="1" applyAlignment="1" applyProtection="1">
      <alignment horizontal="left" vertical="center"/>
      <protection locked="0"/>
    </xf>
    <xf numFmtId="0" fontId="4" fillId="4" borderId="0" xfId="0" applyFont="1" applyFill="1" applyAlignment="1" applyProtection="1">
      <alignment horizontal="right" vertical="center" wrapText="1"/>
      <protection locked="0"/>
    </xf>
    <xf numFmtId="164" fontId="17" fillId="4" borderId="0" xfId="0" applyNumberFormat="1" applyFont="1" applyFill="1" applyAlignment="1" applyProtection="1">
      <alignment horizontal="right" vertical="center" wrapText="1"/>
      <protection locked="0"/>
    </xf>
    <xf numFmtId="0" fontId="18" fillId="4" borderId="0" xfId="0" applyFont="1" applyFill="1" applyAlignment="1" applyProtection="1">
      <alignment horizontal="right" vertical="center" wrapText="1"/>
      <protection locked="0"/>
    </xf>
    <xf numFmtId="165" fontId="17" fillId="4" borderId="0" xfId="0" applyNumberFormat="1" applyFont="1" applyFill="1" applyAlignment="1" applyProtection="1">
      <alignment horizontal="right" vertical="center" wrapText="1"/>
      <protection locked="0"/>
    </xf>
    <xf numFmtId="0" fontId="7" fillId="4" borderId="0" xfId="0" applyFont="1" applyFill="1" applyAlignment="1" applyProtection="1">
      <alignment horizontal="left"/>
      <protection locked="0"/>
    </xf>
    <xf numFmtId="0" fontId="18" fillId="4" borderId="0" xfId="0" applyFont="1" applyFill="1" applyAlignment="1" applyProtection="1">
      <alignment horizontal="left" vertical="center" wrapText="1"/>
      <protection locked="0"/>
    </xf>
    <xf numFmtId="0" fontId="2" fillId="5" borderId="0" xfId="0" applyFont="1" applyFill="1" applyProtection="1">
      <protection locked="0"/>
    </xf>
    <xf numFmtId="0" fontId="19" fillId="5" borderId="0" xfId="0" applyFont="1" applyFill="1" applyAlignment="1" applyProtection="1">
      <alignment horizontal="center" vertical="center"/>
      <protection locked="0"/>
    </xf>
    <xf numFmtId="0" fontId="6" fillId="5" borderId="0" xfId="0" applyFont="1" applyFill="1" applyAlignment="1" applyProtection="1">
      <alignment horizontal="center" vertical="center" wrapText="1"/>
      <protection locked="0"/>
    </xf>
    <xf numFmtId="164" fontId="4" fillId="5" borderId="0" xfId="0" applyNumberFormat="1" applyFont="1" applyFill="1" applyAlignment="1" applyProtection="1">
      <alignment horizontal="right" vertical="center" wrapText="1"/>
      <protection locked="0"/>
    </xf>
    <xf numFmtId="0" fontId="7" fillId="5" borderId="0" xfId="0" applyFont="1" applyFill="1" applyAlignment="1" applyProtection="1">
      <alignment horizontal="right" vertical="center" wrapText="1"/>
      <protection locked="0"/>
    </xf>
    <xf numFmtId="0" fontId="5" fillId="5" borderId="0" xfId="0" applyFont="1" applyFill="1" applyAlignment="1" applyProtection="1">
      <alignment horizontal="right" vertical="center" wrapText="1"/>
      <protection locked="0"/>
    </xf>
    <xf numFmtId="165" fontId="13" fillId="5" borderId="0" xfId="0" applyNumberFormat="1" applyFont="1" applyFill="1" applyAlignment="1" applyProtection="1">
      <alignment horizontal="right" vertical="center"/>
      <protection locked="0"/>
    </xf>
    <xf numFmtId="0" fontId="7" fillId="5" borderId="0" xfId="0" applyFont="1" applyFill="1" applyAlignment="1" applyProtection="1">
      <alignment horizontal="left" vertical="center"/>
      <protection locked="0"/>
    </xf>
    <xf numFmtId="0" fontId="5" fillId="5" borderId="0" xfId="0" applyFont="1" applyFill="1" applyAlignment="1" applyProtection="1">
      <alignment horizontal="left" vertical="center" wrapText="1"/>
      <protection locked="0"/>
    </xf>
    <xf numFmtId="0" fontId="21" fillId="6" borderId="0" xfId="0" applyFont="1" applyFill="1" applyProtection="1">
      <protection locked="0"/>
    </xf>
    <xf numFmtId="0" fontId="6" fillId="6" borderId="0" xfId="0" applyFont="1" applyFill="1" applyProtection="1">
      <protection locked="0"/>
    </xf>
    <xf numFmtId="0" fontId="6" fillId="6" borderId="0" xfId="0" applyFont="1" applyFill="1" applyAlignment="1" applyProtection="1">
      <alignment horizontal="center"/>
      <protection locked="0"/>
    </xf>
    <xf numFmtId="0" fontId="6" fillId="6" borderId="0" xfId="0" applyFont="1" applyFill="1" applyAlignment="1" applyProtection="1">
      <alignment horizontal="right"/>
      <protection locked="0"/>
    </xf>
    <xf numFmtId="164" fontId="6" fillId="6" borderId="0" xfId="0" applyNumberFormat="1" applyFont="1" applyFill="1" applyAlignment="1" applyProtection="1">
      <alignment horizontal="right" wrapText="1"/>
      <protection locked="0"/>
    </xf>
    <xf numFmtId="0" fontId="7" fillId="6" borderId="0" xfId="0" applyFont="1" applyFill="1" applyAlignment="1" applyProtection="1">
      <alignment horizontal="left" wrapText="1"/>
      <protection locked="0"/>
    </xf>
    <xf numFmtId="165" fontId="6" fillId="6" borderId="0" xfId="0" applyNumberFormat="1" applyFont="1" applyFill="1" applyAlignment="1" applyProtection="1">
      <alignment horizontal="right" wrapText="1"/>
      <protection locked="0"/>
    </xf>
    <xf numFmtId="0" fontId="2" fillId="6" borderId="0" xfId="0" applyFont="1" applyFill="1" applyProtection="1">
      <protection locked="0"/>
    </xf>
    <xf numFmtId="0" fontId="6" fillId="0" borderId="0" xfId="0" applyFont="1" applyProtection="1">
      <protection locked="0"/>
    </xf>
    <xf numFmtId="0" fontId="6" fillId="0" borderId="0" xfId="0" applyFont="1" applyAlignment="1" applyProtection="1">
      <alignment horizontal="center"/>
      <protection locked="0"/>
    </xf>
    <xf numFmtId="0" fontId="6" fillId="0" borderId="0" xfId="0" applyFont="1" applyAlignment="1" applyProtection="1">
      <alignment horizontal="right"/>
      <protection locked="0"/>
    </xf>
    <xf numFmtId="164" fontId="6" fillId="0" borderId="0" xfId="0" applyNumberFormat="1" applyFont="1" applyAlignment="1" applyProtection="1">
      <alignment horizontal="right" wrapText="1"/>
      <protection locked="0"/>
    </xf>
    <xf numFmtId="0" fontId="7" fillId="0" borderId="0" xfId="0" applyFont="1" applyAlignment="1" applyProtection="1">
      <alignment horizontal="left" wrapText="1"/>
      <protection locked="0"/>
    </xf>
    <xf numFmtId="164" fontId="6" fillId="0" borderId="0" xfId="0" applyNumberFormat="1" applyFont="1" applyFill="1" applyAlignment="1" applyProtection="1">
      <alignment horizontal="right" wrapText="1"/>
      <protection locked="0"/>
    </xf>
    <xf numFmtId="165" fontId="6" fillId="0" borderId="0" xfId="0" applyNumberFormat="1" applyFont="1" applyAlignment="1" applyProtection="1">
      <alignment horizontal="right" wrapText="1"/>
      <protection locked="0"/>
    </xf>
    <xf numFmtId="0" fontId="6" fillId="6" borderId="0" xfId="0" applyFont="1" applyFill="1" applyAlignment="1" applyProtection="1">
      <alignment horizontal="right" wrapText="1"/>
      <protection locked="0"/>
    </xf>
    <xf numFmtId="0" fontId="6" fillId="0" borderId="0" xfId="0" applyFont="1" applyAlignment="1" applyProtection="1">
      <alignment horizontal="right" wrapText="1"/>
      <protection locked="0"/>
    </xf>
    <xf numFmtId="0" fontId="6" fillId="0" borderId="0" xfId="0" applyFont="1" applyFill="1" applyProtection="1">
      <protection locked="0"/>
    </xf>
    <xf numFmtId="0" fontId="6" fillId="0" borderId="0" xfId="0" applyFont="1" applyFill="1" applyAlignment="1" applyProtection="1">
      <alignment horizontal="center"/>
      <protection locked="0"/>
    </xf>
    <xf numFmtId="0" fontId="6" fillId="0" borderId="0" xfId="0" applyFont="1" applyFill="1" applyAlignment="1" applyProtection="1">
      <alignment horizontal="right"/>
      <protection locked="0"/>
    </xf>
    <xf numFmtId="0" fontId="7" fillId="0" borderId="0" xfId="0" applyFont="1" applyFill="1" applyAlignment="1" applyProtection="1">
      <alignment horizontal="left" wrapText="1"/>
      <protection locked="0"/>
    </xf>
    <xf numFmtId="165" fontId="6" fillId="0" borderId="0" xfId="0" applyNumberFormat="1" applyFont="1" applyFill="1" applyAlignment="1" applyProtection="1">
      <alignment horizontal="right" wrapText="1"/>
      <protection locked="0"/>
    </xf>
    <xf numFmtId="0" fontId="2" fillId="0" borderId="0" xfId="0" applyFont="1" applyFill="1" applyProtection="1">
      <protection locked="0"/>
    </xf>
    <xf numFmtId="0" fontId="6" fillId="0" borderId="0" xfId="0" applyFont="1" applyAlignment="1" applyProtection="1">
      <alignment wrapText="1"/>
      <protection locked="0"/>
    </xf>
    <xf numFmtId="0" fontId="6" fillId="0" borderId="0" xfId="0" applyFont="1" applyFill="1" applyAlignment="1" applyProtection="1">
      <alignment horizontal="right" wrapText="1"/>
      <protection locked="0"/>
    </xf>
    <xf numFmtId="0" fontId="4" fillId="0" borderId="0" xfId="0" applyFont="1" applyFill="1" applyAlignment="1" applyProtection="1">
      <alignment horizontal="left" wrapText="1"/>
      <protection locked="0"/>
    </xf>
    <xf numFmtId="0" fontId="6" fillId="6" borderId="0" xfId="0" applyFont="1" applyFill="1" applyAlignment="1" applyProtection="1">
      <alignment wrapText="1"/>
      <protection locked="0"/>
    </xf>
    <xf numFmtId="0" fontId="6" fillId="6" borderId="0" xfId="0" applyFont="1" applyFill="1" applyAlignment="1" applyProtection="1">
      <alignment horizontal="center" wrapText="1"/>
      <protection locked="0"/>
    </xf>
    <xf numFmtId="0" fontId="4" fillId="6" borderId="0" xfId="0" applyFont="1" applyFill="1" applyAlignment="1" applyProtection="1">
      <alignment horizontal="left" wrapText="1"/>
      <protection locked="0"/>
    </xf>
    <xf numFmtId="0" fontId="6" fillId="5" borderId="0" xfId="0" applyFont="1" applyFill="1" applyProtection="1">
      <protection locked="0"/>
    </xf>
    <xf numFmtId="0" fontId="6" fillId="5" borderId="0" xfId="0" applyFont="1" applyFill="1" applyAlignment="1" applyProtection="1">
      <alignment horizontal="right"/>
      <protection locked="0"/>
    </xf>
    <xf numFmtId="164" fontId="3" fillId="5" borderId="0" xfId="0" applyNumberFormat="1" applyFont="1" applyFill="1" applyAlignment="1" applyProtection="1">
      <alignment horizontal="left"/>
      <protection locked="0"/>
    </xf>
    <xf numFmtId="0" fontId="4" fillId="5" borderId="0" xfId="0" applyFont="1" applyFill="1" applyAlignment="1" applyProtection="1">
      <alignment horizontal="right"/>
      <protection locked="0"/>
    </xf>
    <xf numFmtId="164" fontId="6" fillId="5" borderId="0" xfId="0" applyNumberFormat="1" applyFont="1" applyFill="1" applyAlignment="1" applyProtection="1">
      <alignment horizontal="right"/>
      <protection locked="0"/>
    </xf>
    <xf numFmtId="0" fontId="5" fillId="5" borderId="0" xfId="0" applyFont="1" applyFill="1" applyAlignment="1" applyProtection="1">
      <alignment horizontal="left"/>
      <protection locked="0"/>
    </xf>
    <xf numFmtId="165" fontId="6" fillId="5" borderId="0" xfId="0" applyNumberFormat="1" applyFont="1" applyFill="1" applyAlignment="1" applyProtection="1">
      <alignment horizontal="right"/>
      <protection locked="0"/>
    </xf>
    <xf numFmtId="0" fontId="7" fillId="5" borderId="0" xfId="0" applyFont="1" applyFill="1" applyAlignment="1" applyProtection="1">
      <alignment horizontal="left"/>
      <protection locked="0"/>
    </xf>
    <xf numFmtId="164" fontId="3" fillId="0" borderId="0" xfId="0" applyNumberFormat="1" applyFont="1" applyFill="1" applyAlignment="1" applyProtection="1">
      <alignment horizontal="left"/>
      <protection locked="0"/>
    </xf>
    <xf numFmtId="164" fontId="6" fillId="0" borderId="0" xfId="0" applyNumberFormat="1" applyFont="1" applyFill="1" applyAlignment="1" applyProtection="1">
      <alignment horizontal="right"/>
      <protection locked="0"/>
    </xf>
    <xf numFmtId="0" fontId="7" fillId="0" borderId="0" xfId="0" applyFont="1" applyFill="1" applyAlignment="1" applyProtection="1">
      <alignment horizontal="left"/>
      <protection locked="0"/>
    </xf>
    <xf numFmtId="0" fontId="22" fillId="0" borderId="0" xfId="0" applyFont="1" applyAlignment="1">
      <alignment horizontal="right" wrapText="1"/>
    </xf>
    <xf numFmtId="0" fontId="2" fillId="0" borderId="0" xfId="0" applyFont="1"/>
    <xf numFmtId="164" fontId="2" fillId="0" borderId="0" xfId="0" applyNumberFormat="1" applyFont="1"/>
    <xf numFmtId="0" fontId="4" fillId="0" borderId="0" xfId="0" applyFont="1"/>
    <xf numFmtId="0"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right" wrapText="1"/>
    </xf>
    <xf numFmtId="164" fontId="6" fillId="0" borderId="0" xfId="0" applyNumberFormat="1" applyFont="1" applyAlignment="1">
      <alignment wrapText="1"/>
    </xf>
    <xf numFmtId="0" fontId="4" fillId="0" borderId="0" xfId="0" applyFont="1" applyAlignment="1">
      <alignment wrapText="1"/>
    </xf>
    <xf numFmtId="0" fontId="13" fillId="0" borderId="0" xfId="0" applyFont="1" applyAlignment="1">
      <alignment wrapText="1"/>
    </xf>
    <xf numFmtId="0" fontId="13" fillId="0" borderId="0" xfId="0" applyFont="1" applyAlignment="1">
      <alignment horizontal="right" wrapText="1"/>
    </xf>
    <xf numFmtId="165" fontId="6" fillId="0" borderId="0" xfId="0" applyNumberFormat="1" applyFont="1" applyAlignment="1">
      <alignment horizontal="right" wrapText="1"/>
    </xf>
    <xf numFmtId="0" fontId="7" fillId="0" borderId="0" xfId="0" applyFont="1" applyAlignment="1">
      <alignment horizontal="left" wrapText="1"/>
    </xf>
    <xf numFmtId="0" fontId="22" fillId="0" borderId="0" xfId="0" applyFont="1" applyAlignment="1">
      <alignment horizontal="left"/>
    </xf>
    <xf numFmtId="0" fontId="2" fillId="0" borderId="0" xfId="0" applyFont="1" applyAlignment="1">
      <alignment horizontal="right" wrapText="1"/>
    </xf>
    <xf numFmtId="164" fontId="2" fillId="0" borderId="0" xfId="0" applyNumberFormat="1" applyFont="1" applyAlignment="1">
      <alignment wrapText="1"/>
    </xf>
    <xf numFmtId="0" fontId="25" fillId="0" borderId="0" xfId="0" applyFont="1" applyAlignment="1">
      <alignment wrapText="1"/>
    </xf>
    <xf numFmtId="0" fontId="25" fillId="0" borderId="0" xfId="0" applyFont="1" applyAlignment="1">
      <alignment horizontal="right" wrapText="1"/>
    </xf>
    <xf numFmtId="0" fontId="6" fillId="0" borderId="0" xfId="0" applyFont="1" applyAlignment="1">
      <alignment horizontal="right" vertical="top"/>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right"/>
    </xf>
    <xf numFmtId="0" fontId="26" fillId="0" borderId="0" xfId="0" applyFont="1" applyAlignment="1">
      <alignment horizontal="left"/>
    </xf>
    <xf numFmtId="0" fontId="2" fillId="0" borderId="0" xfId="0" applyFont="1" applyAlignment="1">
      <alignment horizontal="right"/>
    </xf>
    <xf numFmtId="164" fontId="2" fillId="0" borderId="0" xfId="0" applyNumberFormat="1" applyFont="1" applyAlignment="1">
      <alignment horizontal="left"/>
    </xf>
    <xf numFmtId="0" fontId="4" fillId="0" borderId="0" xfId="0" applyFont="1" applyAlignment="1">
      <alignment horizontal="left"/>
    </xf>
    <xf numFmtId="164" fontId="25" fillId="0" borderId="0" xfId="0" applyNumberFormat="1" applyFont="1" applyAlignment="1">
      <alignment horizontal="left"/>
    </xf>
    <xf numFmtId="165" fontId="6" fillId="0" borderId="0" xfId="0" applyNumberFormat="1" applyFont="1" applyAlignment="1">
      <alignment horizontal="right"/>
    </xf>
    <xf numFmtId="0" fontId="2" fillId="0" borderId="0" xfId="0" applyFont="1" applyAlignment="1">
      <alignment horizontal="left"/>
    </xf>
    <xf numFmtId="0" fontId="25" fillId="0" borderId="0" xfId="0" applyFont="1" applyAlignment="1">
      <alignment horizontal="left"/>
    </xf>
    <xf numFmtId="164" fontId="4" fillId="0" borderId="0" xfId="0" applyNumberFormat="1" applyFont="1"/>
    <xf numFmtId="0" fontId="27" fillId="0" borderId="0" xfId="0" applyFont="1" applyAlignment="1">
      <alignment horizontal="left" wrapText="1"/>
    </xf>
    <xf numFmtId="164" fontId="2" fillId="0" borderId="0" xfId="0" applyNumberFormat="1" applyFont="1" applyAlignment="1">
      <alignment horizontal="left" wrapText="1"/>
    </xf>
    <xf numFmtId="0" fontId="4" fillId="0" borderId="0" xfId="0" applyFont="1" applyAlignment="1">
      <alignment horizontal="left" wrapText="1"/>
    </xf>
    <xf numFmtId="164" fontId="25" fillId="0" borderId="0" xfId="0" applyNumberFormat="1" applyFont="1" applyAlignment="1">
      <alignment horizontal="left" wrapText="1"/>
    </xf>
    <xf numFmtId="1" fontId="2" fillId="0" borderId="0" xfId="0" applyNumberFormat="1" applyFont="1" applyAlignment="1">
      <alignment horizontal="left" wrapText="1"/>
    </xf>
    <xf numFmtId="0" fontId="25" fillId="0" borderId="0" xfId="0" applyFont="1" applyAlignment="1">
      <alignment horizontal="left" wrapText="1"/>
    </xf>
    <xf numFmtId="0" fontId="27" fillId="0" borderId="0" xfId="0" applyFont="1" applyAlignment="1">
      <alignment wrapText="1"/>
    </xf>
    <xf numFmtId="0" fontId="16" fillId="4" borderId="0" xfId="1" applyFont="1" applyFill="1" applyBorder="1" applyAlignment="1" applyProtection="1">
      <alignment horizontal="left" vertical="center"/>
      <protection hidden="1"/>
    </xf>
    <xf numFmtId="0" fontId="7" fillId="7" borderId="0" xfId="0" applyFont="1" applyFill="1" applyAlignment="1" applyProtection="1">
      <alignment horizontal="left" wrapText="1"/>
      <protection locked="0"/>
    </xf>
    <xf numFmtId="49" fontId="6" fillId="0" borderId="0" xfId="0" applyNumberFormat="1" applyFont="1" applyAlignment="1">
      <alignment horizontal="left" wrapText="1"/>
    </xf>
    <xf numFmtId="0" fontId="6" fillId="0" borderId="0" xfId="0" applyFont="1" applyAlignment="1">
      <alignment horizontal="left" vertical="top" wrapText="1"/>
    </xf>
    <xf numFmtId="0" fontId="6" fillId="0" borderId="0" xfId="0" applyFont="1" applyAlignment="1">
      <alignment horizontal="left" wrapText="1"/>
    </xf>
    <xf numFmtId="0" fontId="0" fillId="0" borderId="0" xfId="0" applyFont="1" applyAlignment="1">
      <alignment horizontal="left" wrapText="1"/>
    </xf>
    <xf numFmtId="0" fontId="2" fillId="3" borderId="1" xfId="0" applyFont="1" applyFill="1" applyBorder="1" applyAlignment="1" applyProtection="1">
      <alignment horizontal="left" shrinkToFit="1"/>
      <protection locked="0"/>
    </xf>
    <xf numFmtId="0" fontId="2" fillId="3" borderId="2" xfId="0" applyFont="1" applyFill="1" applyBorder="1" applyAlignment="1" applyProtection="1">
      <alignment horizontal="left" shrinkToFit="1"/>
      <protection locked="0"/>
    </xf>
    <xf numFmtId="0" fontId="2" fillId="3" borderId="3" xfId="0" applyFont="1" applyFill="1" applyBorder="1" applyAlignment="1" applyProtection="1">
      <alignment horizontal="left" shrinkToFit="1"/>
      <protection locked="0"/>
    </xf>
    <xf numFmtId="0" fontId="22" fillId="0" borderId="0" xfId="0" applyFont="1" applyAlignment="1">
      <alignment horizontal="left" wrapText="1"/>
    </xf>
    <xf numFmtId="49" fontId="24" fillId="0" borderId="0" xfId="2" applyNumberFormat="1" applyFont="1" applyAlignment="1">
      <alignment horizontal="left" wrapText="1"/>
    </xf>
    <xf numFmtId="49" fontId="24" fillId="0" borderId="0" xfId="2" applyNumberFormat="1" applyFont="1" applyAlignment="1">
      <alignment horizontal="left"/>
    </xf>
    <xf numFmtId="0" fontId="27" fillId="0" borderId="0" xfId="0" applyFont="1" applyAlignment="1">
      <alignment horizontal="left" wrapText="1"/>
    </xf>
    <xf numFmtId="0" fontId="26" fillId="0" borderId="0" xfId="0" applyFont="1" applyAlignment="1">
      <alignment horizontal="left" wrapText="1"/>
    </xf>
  </cellXfs>
  <cellStyles count="10">
    <cellStyle name="Hyperlink" xfId="2" builtinId="8"/>
    <cellStyle name="Normal" xfId="0" builtinId="0"/>
    <cellStyle name="Normal 2" xfId="3"/>
    <cellStyle name="Normal 2 2" xfId="4"/>
    <cellStyle name="Normal 2 3" xfId="5"/>
    <cellStyle name="Normal 3" xfId="6"/>
    <cellStyle name="Normal 4" xfId="7"/>
    <cellStyle name="Normal 5" xfId="8"/>
    <cellStyle name="Normal 6" xfId="9"/>
    <cellStyle name="Normal_Sheet1"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ats.oecd.org/" TargetMode="External"/><Relationship Id="rId2" Type="http://schemas.openxmlformats.org/officeDocument/2006/relationships/hyperlink" Target="http://ec.europa.eu/eurostat/data/database" TargetMode="External"/><Relationship Id="rId1" Type="http://schemas.openxmlformats.org/officeDocument/2006/relationships/hyperlink" Target="http://unstats.un.org/unsd/environment/questionnaire.ht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178"/>
  <sheetViews>
    <sheetView tabSelected="1" zoomScaleNormal="100" zoomScaleSheetLayoutView="100" workbookViewId="0">
      <pane ySplit="16" topLeftCell="A17" activePane="bottomLeft" state="frozenSplit"/>
      <selection pane="bottomLeft" activeCell="B17" sqref="B17"/>
    </sheetView>
  </sheetViews>
  <sheetFormatPr defaultRowHeight="13.2" x14ac:dyDescent="0.25"/>
  <cols>
    <col min="1" max="1" width="2.44140625" style="1" customWidth="1"/>
    <col min="2" max="2" width="29" style="1" customWidth="1"/>
    <col min="3" max="3" width="5" style="1" customWidth="1"/>
    <col min="4" max="4" width="6.6640625" style="2" customWidth="1"/>
    <col min="5" max="5" width="10.44140625" style="3" customWidth="1"/>
    <col min="6" max="6" width="3.44140625" style="4" customWidth="1"/>
    <col min="7" max="7" width="10.44140625" style="5" customWidth="1"/>
    <col min="8" max="8" width="3.21875" style="6" customWidth="1"/>
    <col min="9" max="9" width="6.6640625" style="6" customWidth="1"/>
    <col min="10" max="10" width="10.6640625" style="7" customWidth="1"/>
    <col min="11" max="11" width="2.6640625" style="8" customWidth="1"/>
    <col min="12" max="12" width="11.109375" style="5" customWidth="1"/>
    <col min="13" max="13" width="2.21875" style="6" customWidth="1"/>
    <col min="14" max="14" width="0.109375" style="1" customWidth="1"/>
    <col min="15" max="15" width="4.33203125" style="1" customWidth="1"/>
    <col min="16" max="16" width="4.44140625" style="1" customWidth="1"/>
    <col min="17" max="16384" width="8.88671875" style="1"/>
  </cols>
  <sheetData>
    <row r="1" spans="1:14" ht="4.5" customHeight="1" x14ac:dyDescent="0.25"/>
    <row r="2" spans="1:14" ht="8.25" customHeight="1" x14ac:dyDescent="0.25">
      <c r="A2" s="9"/>
      <c r="B2" s="9"/>
      <c r="C2" s="9"/>
      <c r="D2" s="10"/>
      <c r="E2" s="11"/>
      <c r="F2" s="12"/>
      <c r="G2" s="13"/>
      <c r="H2" s="14"/>
      <c r="I2" s="14"/>
      <c r="J2" s="15"/>
      <c r="K2" s="16"/>
      <c r="L2" s="13"/>
      <c r="M2" s="14"/>
      <c r="N2" s="9"/>
    </row>
    <row r="3" spans="1:14" ht="19.2" x14ac:dyDescent="0.35">
      <c r="A3" s="9"/>
      <c r="B3" s="17" t="s">
        <v>0</v>
      </c>
      <c r="C3" s="17"/>
      <c r="D3" s="10"/>
      <c r="E3" s="11"/>
      <c r="F3" s="12"/>
      <c r="G3" s="13"/>
      <c r="H3" s="14"/>
      <c r="I3" s="14"/>
      <c r="J3" s="15"/>
      <c r="K3" s="16"/>
      <c r="L3" s="13"/>
      <c r="M3" s="14"/>
      <c r="N3" s="9"/>
    </row>
    <row r="4" spans="1:14" x14ac:dyDescent="0.25">
      <c r="A4" s="9"/>
      <c r="B4" s="18"/>
      <c r="C4" s="18"/>
      <c r="D4" s="10"/>
      <c r="E4" s="11"/>
      <c r="F4" s="12"/>
      <c r="G4" s="13"/>
      <c r="H4" s="14"/>
      <c r="I4" s="14"/>
      <c r="J4" s="15"/>
      <c r="K4" s="16"/>
      <c r="L4" s="13"/>
      <c r="M4" s="14"/>
      <c r="N4" s="9"/>
    </row>
    <row r="5" spans="1:14" ht="16.8" x14ac:dyDescent="0.3">
      <c r="A5" s="9"/>
      <c r="B5" s="19" t="s">
        <v>1</v>
      </c>
      <c r="C5" s="19"/>
      <c r="D5" s="10"/>
      <c r="E5" s="11"/>
      <c r="F5" s="12"/>
      <c r="G5" s="13"/>
      <c r="H5" s="14"/>
      <c r="I5" s="20"/>
      <c r="J5" s="20"/>
      <c r="K5" s="20"/>
      <c r="L5" s="20" t="s">
        <v>164</v>
      </c>
      <c r="M5" s="14"/>
      <c r="N5" s="9"/>
    </row>
    <row r="6" spans="1:14" x14ac:dyDescent="0.25">
      <c r="A6" s="9"/>
      <c r="B6" s="18"/>
      <c r="C6" s="18"/>
      <c r="D6" s="10"/>
      <c r="E6" s="11"/>
      <c r="F6" s="12"/>
      <c r="G6" s="13"/>
      <c r="H6" s="14"/>
      <c r="I6" s="14"/>
      <c r="J6" s="15"/>
      <c r="K6" s="16"/>
      <c r="L6" s="13"/>
      <c r="M6" s="14"/>
      <c r="N6" s="9"/>
    </row>
    <row r="7" spans="1:14" x14ac:dyDescent="0.25">
      <c r="A7" s="9"/>
      <c r="B7" s="21" t="s">
        <v>2</v>
      </c>
      <c r="C7" s="21"/>
      <c r="D7" s="10"/>
      <c r="E7" s="11"/>
      <c r="F7" s="12"/>
      <c r="G7" s="13"/>
      <c r="H7" s="164" t="s">
        <v>3</v>
      </c>
      <c r="I7" s="165"/>
      <c r="J7" s="165"/>
      <c r="K7" s="165"/>
      <c r="L7" s="166"/>
      <c r="M7" s="14"/>
      <c r="N7" s="9"/>
    </row>
    <row r="8" spans="1:14" ht="13.8" thickBot="1" x14ac:dyDescent="0.3">
      <c r="A8" s="9"/>
      <c r="B8" s="21"/>
      <c r="C8" s="21"/>
      <c r="D8" s="10"/>
      <c r="E8" s="11"/>
      <c r="F8" s="12"/>
      <c r="G8" s="13"/>
      <c r="H8" s="14"/>
      <c r="I8" s="14"/>
      <c r="J8" s="15"/>
      <c r="K8" s="22"/>
      <c r="L8" s="13"/>
      <c r="M8" s="23"/>
      <c r="N8" s="9"/>
    </row>
    <row r="9" spans="1:14" ht="59.25" customHeight="1" x14ac:dyDescent="0.25">
      <c r="A9" s="9"/>
      <c r="B9" s="24" t="s">
        <v>4</v>
      </c>
      <c r="C9" s="25" t="s">
        <v>5</v>
      </c>
      <c r="D9" s="26" t="s">
        <v>6</v>
      </c>
      <c r="E9" s="27" t="s">
        <v>7</v>
      </c>
      <c r="F9" s="28"/>
      <c r="G9" s="27" t="s">
        <v>8</v>
      </c>
      <c r="H9" s="28"/>
      <c r="I9" s="26" t="s">
        <v>6</v>
      </c>
      <c r="J9" s="29" t="s">
        <v>9</v>
      </c>
      <c r="K9" s="30"/>
      <c r="L9" s="31" t="s">
        <v>10</v>
      </c>
      <c r="M9" s="32"/>
      <c r="N9" s="9"/>
    </row>
    <row r="10" spans="1:14" x14ac:dyDescent="0.25">
      <c r="A10" s="9"/>
      <c r="B10" s="33"/>
      <c r="C10" s="34"/>
      <c r="D10" s="35"/>
      <c r="E10" s="36" t="s">
        <v>11</v>
      </c>
      <c r="F10" s="37"/>
      <c r="G10" s="36" t="s">
        <v>12</v>
      </c>
      <c r="H10" s="38"/>
      <c r="I10" s="38"/>
      <c r="J10" s="39" t="s">
        <v>13</v>
      </c>
      <c r="K10" s="40"/>
      <c r="L10" s="36" t="s">
        <v>12</v>
      </c>
      <c r="M10" s="41"/>
      <c r="N10" s="9"/>
    </row>
    <row r="11" spans="1:14" ht="15" x14ac:dyDescent="0.25">
      <c r="A11" s="9"/>
      <c r="B11" s="42" t="str">
        <f>H7</f>
        <v>Albania</v>
      </c>
      <c r="C11" s="43" t="str">
        <f>VLOOKUP(H7,B17:M132,2,TRUE)</f>
        <v>U</v>
      </c>
      <c r="D11" s="44">
        <f>VLOOKUP(H7,B17:M132,3,TRUE)</f>
        <v>2012</v>
      </c>
      <c r="E11" s="45">
        <f>VLOOKUP(H7,B17:M132,4,TRUE)</f>
        <v>97</v>
      </c>
      <c r="F11" s="46">
        <f>IF(((VLOOKUP(H7,B17:M132,5,TRUE))=""),"",(VLOOKUP(H7,B17:M132,5,TRUE)))</f>
        <v>1</v>
      </c>
      <c r="G11" s="45">
        <f>VLOOKUP(H7,B17:M132,6,TRUE)</f>
        <v>33.672757038560803</v>
      </c>
      <c r="H11" s="46" t="str">
        <f>IF(((VLOOKUP(H7,B17:M132,7,TRUE))=""),"",(VLOOKUP(H7,B17:M132,7,TRUE)))</f>
        <v/>
      </c>
      <c r="I11" s="44">
        <f>VLOOKUP(H7,B17:M132,8,TRUE)</f>
        <v>2012</v>
      </c>
      <c r="J11" s="47">
        <f>VLOOKUP(H7,B17:M132,9,TRUE)</f>
        <v>80</v>
      </c>
      <c r="K11" s="46" t="str">
        <f>IF(((VLOOKUP(H7,B17:M132,10,TRUE))=""),"",(VLOOKUP(H7,B17:M132,10,TRUE)))</f>
        <v/>
      </c>
      <c r="L11" s="45">
        <f>VLOOKUP(H7,B17:M132,11,TRUE)</f>
        <v>42.090946298200997</v>
      </c>
      <c r="M11" s="48" t="str">
        <f>IF(((VLOOKUP(H7,B17:M132,12,TRUE))=""),"",(VLOOKUP(H7,B17:M132,12,TRUE)))</f>
        <v/>
      </c>
      <c r="N11" s="9"/>
    </row>
    <row r="12" spans="1:14" ht="4.5" customHeight="1" thickBot="1" x14ac:dyDescent="0.3">
      <c r="A12" s="9"/>
      <c r="B12" s="49"/>
      <c r="C12" s="50"/>
      <c r="D12" s="51"/>
      <c r="E12" s="52"/>
      <c r="F12" s="53"/>
      <c r="G12" s="54"/>
      <c r="H12" s="55"/>
      <c r="I12" s="55"/>
      <c r="J12" s="56"/>
      <c r="K12" s="57"/>
      <c r="L12" s="58"/>
      <c r="M12" s="59"/>
      <c r="N12" s="9"/>
    </row>
    <row r="13" spans="1:14" ht="4.2" customHeight="1" x14ac:dyDescent="0.25">
      <c r="A13" s="9"/>
      <c r="B13" s="21"/>
      <c r="C13" s="21"/>
      <c r="D13" s="10"/>
      <c r="E13" s="11"/>
      <c r="F13" s="12"/>
      <c r="G13" s="13"/>
      <c r="H13" s="14"/>
      <c r="I13" s="14"/>
      <c r="J13" s="15"/>
      <c r="K13" s="22"/>
      <c r="L13" s="13"/>
      <c r="M13" s="23"/>
      <c r="N13" s="9"/>
    </row>
    <row r="14" spans="1:14" ht="4.2" customHeight="1" x14ac:dyDescent="0.25">
      <c r="A14" s="9"/>
      <c r="B14" s="21"/>
      <c r="C14" s="21"/>
      <c r="D14" s="10"/>
      <c r="E14" s="11"/>
      <c r="F14" s="12"/>
      <c r="G14" s="13"/>
      <c r="H14" s="14"/>
      <c r="I14" s="14"/>
      <c r="J14" s="15"/>
      <c r="K14" s="22"/>
      <c r="L14" s="13"/>
      <c r="M14" s="23"/>
      <c r="N14" s="9"/>
    </row>
    <row r="15" spans="1:14" ht="60" customHeight="1" x14ac:dyDescent="0.25">
      <c r="A15" s="63"/>
      <c r="B15" s="64" t="s">
        <v>4</v>
      </c>
      <c r="C15" s="158" t="s">
        <v>5</v>
      </c>
      <c r="D15" s="65" t="s">
        <v>6</v>
      </c>
      <c r="E15" s="66" t="s">
        <v>7</v>
      </c>
      <c r="F15" s="67"/>
      <c r="G15" s="66" t="s">
        <v>8</v>
      </c>
      <c r="H15" s="67"/>
      <c r="I15" s="65" t="s">
        <v>6</v>
      </c>
      <c r="J15" s="68" t="s">
        <v>9</v>
      </c>
      <c r="K15" s="69"/>
      <c r="L15" s="66" t="s">
        <v>10</v>
      </c>
      <c r="M15" s="70"/>
      <c r="N15" s="63"/>
    </row>
    <row r="16" spans="1:14" ht="14.25" customHeight="1" x14ac:dyDescent="0.25">
      <c r="A16" s="71"/>
      <c r="B16" s="72"/>
      <c r="C16" s="72"/>
      <c r="D16" s="73"/>
      <c r="E16" s="74" t="s">
        <v>11</v>
      </c>
      <c r="F16" s="75"/>
      <c r="G16" s="74" t="s">
        <v>12</v>
      </c>
      <c r="H16" s="76"/>
      <c r="I16" s="73"/>
      <c r="J16" s="77" t="s">
        <v>13</v>
      </c>
      <c r="K16" s="78"/>
      <c r="L16" s="74" t="s">
        <v>12</v>
      </c>
      <c r="M16" s="79"/>
      <c r="N16" s="71"/>
    </row>
    <row r="17" spans="1:14" x14ac:dyDescent="0.25">
      <c r="A17" s="80"/>
      <c r="B17" s="81" t="s">
        <v>3</v>
      </c>
      <c r="C17" s="82" t="s">
        <v>16</v>
      </c>
      <c r="D17" s="83">
        <v>2012</v>
      </c>
      <c r="E17" s="84">
        <v>97</v>
      </c>
      <c r="F17" s="159">
        <v>1</v>
      </c>
      <c r="G17" s="84">
        <v>33.672757038560803</v>
      </c>
      <c r="H17" s="85"/>
      <c r="I17" s="83">
        <v>2012</v>
      </c>
      <c r="J17" s="86">
        <v>80</v>
      </c>
      <c r="K17" s="85"/>
      <c r="L17" s="84">
        <v>42.090946298200997</v>
      </c>
      <c r="M17" s="85"/>
      <c r="N17" s="87"/>
    </row>
    <row r="18" spans="1:14" x14ac:dyDescent="0.25">
      <c r="A18" s="80"/>
      <c r="B18" s="81" t="s">
        <v>15</v>
      </c>
      <c r="C18" s="82" t="s">
        <v>16</v>
      </c>
      <c r="D18" s="83">
        <v>2012</v>
      </c>
      <c r="E18" s="84">
        <v>6422</v>
      </c>
      <c r="F18" s="85"/>
      <c r="G18" s="84">
        <v>171.5304029626308</v>
      </c>
      <c r="H18" s="85"/>
      <c r="I18" s="83">
        <v>2012</v>
      </c>
      <c r="J18" s="86">
        <v>98</v>
      </c>
      <c r="K18" s="85"/>
      <c r="L18" s="84">
        <v>175.0310234312559</v>
      </c>
      <c r="M18" s="85"/>
      <c r="N18" s="87"/>
    </row>
    <row r="19" spans="1:14" x14ac:dyDescent="0.25">
      <c r="A19" s="80"/>
      <c r="B19" s="81" t="s">
        <v>17</v>
      </c>
      <c r="C19" s="82" t="s">
        <v>16</v>
      </c>
      <c r="D19" s="83">
        <v>2012</v>
      </c>
      <c r="E19" s="84">
        <v>6.3951520919799805</v>
      </c>
      <c r="F19" s="85"/>
      <c r="G19" s="84">
        <v>80.628777194764993</v>
      </c>
      <c r="H19" s="85"/>
      <c r="I19" s="83">
        <v>2012</v>
      </c>
      <c r="J19" s="86">
        <v>100</v>
      </c>
      <c r="K19" s="85"/>
      <c r="L19" s="84">
        <v>80.628777194764993</v>
      </c>
      <c r="M19" s="85"/>
      <c r="N19" s="87"/>
    </row>
    <row r="20" spans="1:14" x14ac:dyDescent="0.25">
      <c r="A20" s="80"/>
      <c r="B20" s="81" t="s">
        <v>18</v>
      </c>
      <c r="C20" s="82" t="s">
        <v>16</v>
      </c>
      <c r="D20" s="83" t="s">
        <v>19</v>
      </c>
      <c r="E20" s="84" t="s">
        <v>19</v>
      </c>
      <c r="F20" s="85"/>
      <c r="G20" s="84" t="s">
        <v>19</v>
      </c>
      <c r="H20" s="85"/>
      <c r="I20" s="83">
        <v>2011</v>
      </c>
      <c r="J20" s="86">
        <v>15.300000190734863</v>
      </c>
      <c r="K20" s="85"/>
      <c r="L20" s="84" t="s">
        <v>19</v>
      </c>
      <c r="M20" s="85"/>
      <c r="N20" s="87"/>
    </row>
    <row r="21" spans="1:14" x14ac:dyDescent="0.25">
      <c r="A21" s="80"/>
      <c r="B21" s="81" t="s">
        <v>20</v>
      </c>
      <c r="C21" s="82" t="s">
        <v>16</v>
      </c>
      <c r="D21" s="83">
        <v>2012</v>
      </c>
      <c r="E21" s="84">
        <v>5.3499999046325684</v>
      </c>
      <c r="F21" s="85"/>
      <c r="G21" s="84">
        <v>60.0657906188749</v>
      </c>
      <c r="H21" s="85"/>
      <c r="I21" s="83">
        <v>2011</v>
      </c>
      <c r="J21" s="86">
        <v>82</v>
      </c>
      <c r="K21" s="85"/>
      <c r="L21" s="84" t="s">
        <v>167</v>
      </c>
      <c r="M21" s="85"/>
      <c r="N21" s="87"/>
    </row>
    <row r="22" spans="1:14" x14ac:dyDescent="0.25">
      <c r="B22" s="88" t="s">
        <v>21</v>
      </c>
      <c r="C22" s="89" t="s">
        <v>16</v>
      </c>
      <c r="D22" s="90">
        <v>2012</v>
      </c>
      <c r="E22" s="91">
        <v>104.30000305175781</v>
      </c>
      <c r="F22" s="92"/>
      <c r="G22" s="93">
        <v>35.019520293612587</v>
      </c>
      <c r="H22" s="92"/>
      <c r="I22" s="90">
        <v>2012</v>
      </c>
      <c r="J22" s="94">
        <v>96.599998474121094</v>
      </c>
      <c r="K22" s="92"/>
      <c r="L22" s="91">
        <v>36.252091973887794</v>
      </c>
      <c r="M22" s="92"/>
    </row>
    <row r="23" spans="1:14" x14ac:dyDescent="0.25">
      <c r="B23" s="88" t="s">
        <v>22</v>
      </c>
      <c r="C23" s="89" t="s">
        <v>23</v>
      </c>
      <c r="D23" s="90">
        <v>2004</v>
      </c>
      <c r="E23" s="91">
        <v>11337</v>
      </c>
      <c r="F23" s="92">
        <v>2</v>
      </c>
      <c r="G23" s="93">
        <v>567.26197400862372</v>
      </c>
      <c r="H23" s="92"/>
      <c r="I23" s="90" t="s">
        <v>167</v>
      </c>
      <c r="J23" s="94" t="s">
        <v>19</v>
      </c>
      <c r="K23" s="92"/>
      <c r="L23" s="91" t="s">
        <v>19</v>
      </c>
      <c r="M23" s="92"/>
    </row>
    <row r="24" spans="1:14" x14ac:dyDescent="0.25">
      <c r="B24" s="88" t="s">
        <v>24</v>
      </c>
      <c r="C24" s="89" t="s">
        <v>14</v>
      </c>
      <c r="D24" s="90">
        <v>2010</v>
      </c>
      <c r="E24" s="91">
        <v>587</v>
      </c>
      <c r="F24" s="92"/>
      <c r="G24" s="93">
        <v>69.94768580405163</v>
      </c>
      <c r="H24" s="92"/>
      <c r="I24" s="90">
        <v>2008</v>
      </c>
      <c r="J24" s="94">
        <v>95.099998474121094</v>
      </c>
      <c r="K24" s="92"/>
      <c r="L24" s="91" t="s">
        <v>167</v>
      </c>
      <c r="M24" s="92"/>
    </row>
    <row r="25" spans="1:14" x14ac:dyDescent="0.25">
      <c r="B25" s="88" t="s">
        <v>25</v>
      </c>
      <c r="C25" s="89" t="s">
        <v>16</v>
      </c>
      <c r="D25" s="90">
        <v>2012</v>
      </c>
      <c r="E25" s="91">
        <v>249.69999694824219</v>
      </c>
      <c r="F25" s="92">
        <v>3</v>
      </c>
      <c r="G25" s="93">
        <v>26.673141102439519</v>
      </c>
      <c r="H25" s="92"/>
      <c r="I25" s="90">
        <v>2009</v>
      </c>
      <c r="J25" s="94">
        <v>44.599998474121094</v>
      </c>
      <c r="K25" s="92"/>
      <c r="L25" s="91" t="s">
        <v>167</v>
      </c>
      <c r="M25" s="92"/>
    </row>
    <row r="26" spans="1:14" x14ac:dyDescent="0.25">
      <c r="B26" s="88" t="s">
        <v>26</v>
      </c>
      <c r="C26" s="89" t="s">
        <v>16</v>
      </c>
      <c r="D26" s="90" t="s">
        <v>19</v>
      </c>
      <c r="E26" s="91" t="s">
        <v>19</v>
      </c>
      <c r="F26" s="92"/>
      <c r="G26" s="93" t="s">
        <v>19</v>
      </c>
      <c r="H26" s="92"/>
      <c r="I26" s="90">
        <v>2007</v>
      </c>
      <c r="J26" s="94">
        <v>4.9000000953674316</v>
      </c>
      <c r="K26" s="92"/>
      <c r="L26" s="91" t="s">
        <v>19</v>
      </c>
      <c r="M26" s="92"/>
    </row>
    <row r="27" spans="1:14" x14ac:dyDescent="0.25">
      <c r="A27" s="80"/>
      <c r="B27" s="81" t="s">
        <v>27</v>
      </c>
      <c r="C27" s="82" t="s">
        <v>16</v>
      </c>
      <c r="D27" s="83">
        <v>2012</v>
      </c>
      <c r="E27" s="84">
        <v>652</v>
      </c>
      <c r="F27" s="85"/>
      <c r="G27" s="84">
        <v>68.696935041990471</v>
      </c>
      <c r="H27" s="85"/>
      <c r="I27" s="83" t="s">
        <v>19</v>
      </c>
      <c r="J27" s="86" t="s">
        <v>19</v>
      </c>
      <c r="K27" s="85"/>
      <c r="L27" s="84" t="s">
        <v>19</v>
      </c>
      <c r="M27" s="85"/>
      <c r="N27" s="87"/>
    </row>
    <row r="28" spans="1:14" x14ac:dyDescent="0.25">
      <c r="A28" s="80"/>
      <c r="B28" s="81" t="s">
        <v>28</v>
      </c>
      <c r="C28" s="82" t="s">
        <v>14</v>
      </c>
      <c r="D28" s="83">
        <v>2011</v>
      </c>
      <c r="E28" s="84">
        <v>292</v>
      </c>
      <c r="F28" s="85"/>
      <c r="G28" s="84">
        <v>26.532971988178289</v>
      </c>
      <c r="H28" s="85"/>
      <c r="I28" s="83">
        <v>2009</v>
      </c>
      <c r="J28" s="86">
        <v>100</v>
      </c>
      <c r="K28" s="85"/>
      <c r="L28" s="84" t="s">
        <v>167</v>
      </c>
      <c r="M28" s="85"/>
      <c r="N28" s="87"/>
    </row>
    <row r="29" spans="1:14" x14ac:dyDescent="0.25">
      <c r="A29" s="80"/>
      <c r="B29" s="81" t="s">
        <v>29</v>
      </c>
      <c r="C29" s="82" t="s">
        <v>16</v>
      </c>
      <c r="D29" s="83">
        <v>2012</v>
      </c>
      <c r="E29" s="84">
        <v>7.6468019485473633</v>
      </c>
      <c r="F29" s="85"/>
      <c r="G29" s="84">
        <v>22.710552345354753</v>
      </c>
      <c r="H29" s="85"/>
      <c r="I29" s="83">
        <v>2012</v>
      </c>
      <c r="J29" s="86">
        <v>57.550498962402344</v>
      </c>
      <c r="K29" s="85"/>
      <c r="L29" s="84">
        <v>39.461955595192187</v>
      </c>
      <c r="M29" s="85"/>
      <c r="N29" s="87"/>
    </row>
    <row r="30" spans="1:14" x14ac:dyDescent="0.25">
      <c r="A30" s="80"/>
      <c r="B30" s="81" t="s">
        <v>30</v>
      </c>
      <c r="C30" s="82" t="s">
        <v>16</v>
      </c>
      <c r="D30" s="95">
        <v>2009</v>
      </c>
      <c r="E30" s="84">
        <v>28</v>
      </c>
      <c r="F30" s="85"/>
      <c r="G30" s="84">
        <v>3.0299810128404103</v>
      </c>
      <c r="H30" s="85"/>
      <c r="I30" s="95" t="s">
        <v>19</v>
      </c>
      <c r="J30" s="86" t="s">
        <v>19</v>
      </c>
      <c r="K30" s="85"/>
      <c r="L30" s="84" t="s">
        <v>19</v>
      </c>
      <c r="M30" s="85"/>
      <c r="N30" s="87"/>
    </row>
    <row r="31" spans="1:14" x14ac:dyDescent="0.25">
      <c r="A31" s="80"/>
      <c r="B31" s="81" t="s">
        <v>31</v>
      </c>
      <c r="C31" s="82" t="s">
        <v>16</v>
      </c>
      <c r="D31" s="83">
        <v>2009</v>
      </c>
      <c r="E31" s="84">
        <v>3.940000057220459</v>
      </c>
      <c r="F31" s="85"/>
      <c r="G31" s="84">
        <v>61.269555830256259</v>
      </c>
      <c r="H31" s="85"/>
      <c r="I31" s="83">
        <v>2009</v>
      </c>
      <c r="J31" s="86">
        <v>10</v>
      </c>
      <c r="K31" s="85">
        <v>4</v>
      </c>
      <c r="L31" s="84">
        <v>612.69555830256263</v>
      </c>
      <c r="M31" s="85"/>
      <c r="N31" s="87"/>
    </row>
    <row r="32" spans="1:14" x14ac:dyDescent="0.25">
      <c r="B32" s="88" t="s">
        <v>32</v>
      </c>
      <c r="C32" s="89" t="s">
        <v>16</v>
      </c>
      <c r="D32" s="96">
        <v>2012</v>
      </c>
      <c r="E32" s="91">
        <v>148.875</v>
      </c>
      <c r="F32" s="92">
        <v>5</v>
      </c>
      <c r="G32" s="93">
        <v>14.540332122184303</v>
      </c>
      <c r="H32" s="92"/>
      <c r="I32" s="96">
        <v>2012</v>
      </c>
      <c r="J32" s="94">
        <v>77.95526123046875</v>
      </c>
      <c r="K32" s="92">
        <v>6</v>
      </c>
      <c r="L32" s="91">
        <v>18.652149826291936</v>
      </c>
      <c r="M32" s="92"/>
    </row>
    <row r="33" spans="1:14" x14ac:dyDescent="0.25">
      <c r="B33" s="97" t="s">
        <v>33</v>
      </c>
      <c r="C33" s="98" t="s">
        <v>16</v>
      </c>
      <c r="D33" s="99">
        <v>2012</v>
      </c>
      <c r="E33" s="93">
        <v>150.28</v>
      </c>
      <c r="F33" s="100"/>
      <c r="G33" s="93">
        <v>39.253801634565001</v>
      </c>
      <c r="H33" s="100"/>
      <c r="I33" s="99">
        <v>2012</v>
      </c>
      <c r="J33" s="101">
        <v>54.46</v>
      </c>
      <c r="K33" s="100"/>
      <c r="L33" s="93">
        <v>72.078225550064403</v>
      </c>
      <c r="M33" s="100"/>
      <c r="N33" s="102"/>
    </row>
    <row r="34" spans="1:14" x14ac:dyDescent="0.25">
      <c r="B34" s="88" t="s">
        <v>34</v>
      </c>
      <c r="C34" s="89" t="s">
        <v>16</v>
      </c>
      <c r="D34" s="90">
        <v>2009</v>
      </c>
      <c r="E34" s="91">
        <v>65.184852600097656</v>
      </c>
      <c r="F34" s="92"/>
      <c r="G34" s="93">
        <v>32.475320295064826</v>
      </c>
      <c r="H34" s="92"/>
      <c r="I34" s="90">
        <v>2006</v>
      </c>
      <c r="J34" s="94">
        <v>96</v>
      </c>
      <c r="K34" s="92"/>
      <c r="L34" s="91" t="s">
        <v>167</v>
      </c>
      <c r="M34" s="92"/>
    </row>
    <row r="35" spans="1:14" x14ac:dyDescent="0.25">
      <c r="B35" s="88" t="s">
        <v>35</v>
      </c>
      <c r="C35" s="89" t="s">
        <v>16</v>
      </c>
      <c r="D35" s="90">
        <v>2012</v>
      </c>
      <c r="E35" s="91">
        <v>9601</v>
      </c>
      <c r="F35" s="92"/>
      <c r="G35" s="93">
        <v>47.435399517426703</v>
      </c>
      <c r="H35" s="92"/>
      <c r="I35" s="90">
        <v>2012</v>
      </c>
      <c r="J35" s="94">
        <v>79.900001525878906</v>
      </c>
      <c r="K35" s="92">
        <v>7</v>
      </c>
      <c r="L35" s="91">
        <v>59.368458837967353</v>
      </c>
      <c r="M35" s="92"/>
    </row>
    <row r="36" spans="1:14" x14ac:dyDescent="0.25">
      <c r="B36" s="88" t="s">
        <v>36</v>
      </c>
      <c r="C36" s="89" t="s">
        <v>16</v>
      </c>
      <c r="D36" s="90" t="s">
        <v>19</v>
      </c>
      <c r="E36" s="91" t="s">
        <v>19</v>
      </c>
      <c r="F36" s="92"/>
      <c r="G36" s="93" t="s">
        <v>19</v>
      </c>
      <c r="H36" s="92"/>
      <c r="I36" s="90">
        <v>2001</v>
      </c>
      <c r="J36" s="94">
        <v>48.400001525878906</v>
      </c>
      <c r="K36" s="92"/>
      <c r="L36" s="91" t="s">
        <v>19</v>
      </c>
      <c r="M36" s="92"/>
    </row>
    <row r="37" spans="1:14" x14ac:dyDescent="0.25">
      <c r="A37" s="80"/>
      <c r="B37" s="81" t="s">
        <v>37</v>
      </c>
      <c r="C37" s="82" t="s">
        <v>16</v>
      </c>
      <c r="D37" s="83" t="s">
        <v>19</v>
      </c>
      <c r="E37" s="84" t="s">
        <v>19</v>
      </c>
      <c r="F37" s="85"/>
      <c r="G37" s="84" t="s">
        <v>19</v>
      </c>
      <c r="H37" s="85"/>
      <c r="I37" s="83">
        <v>2009</v>
      </c>
      <c r="J37" s="86">
        <v>99.900001525878906</v>
      </c>
      <c r="K37" s="85"/>
      <c r="L37" s="84" t="s">
        <v>19</v>
      </c>
      <c r="M37" s="85"/>
      <c r="N37" s="87"/>
    </row>
    <row r="38" spans="1:14" ht="12.75" customHeight="1" x14ac:dyDescent="0.25">
      <c r="A38" s="80"/>
      <c r="B38" s="81" t="s">
        <v>38</v>
      </c>
      <c r="C38" s="82" t="s">
        <v>14</v>
      </c>
      <c r="D38" s="83">
        <v>2013</v>
      </c>
      <c r="E38" s="84">
        <v>387.79998779296875</v>
      </c>
      <c r="F38" s="85"/>
      <c r="G38" s="84">
        <v>53.470927601074429</v>
      </c>
      <c r="H38" s="85"/>
      <c r="I38" s="83">
        <v>2013</v>
      </c>
      <c r="J38" s="86">
        <v>99.300003051757813</v>
      </c>
      <c r="K38" s="85"/>
      <c r="L38" s="84">
        <v>53.847860984660748</v>
      </c>
      <c r="M38" s="85"/>
      <c r="N38" s="87"/>
    </row>
    <row r="39" spans="1:14" x14ac:dyDescent="0.25">
      <c r="A39" s="80"/>
      <c r="B39" s="81" t="s">
        <v>39</v>
      </c>
      <c r="C39" s="82" t="s">
        <v>16</v>
      </c>
      <c r="D39" s="83">
        <v>2009</v>
      </c>
      <c r="E39" s="84">
        <v>85.437599182128906</v>
      </c>
      <c r="F39" s="85"/>
      <c r="G39" s="84">
        <v>4.2560215970337376</v>
      </c>
      <c r="H39" s="85"/>
      <c r="I39" s="83">
        <v>2007</v>
      </c>
      <c r="J39" s="86">
        <v>43.900001525878906</v>
      </c>
      <c r="K39" s="85"/>
      <c r="L39" s="84" t="s">
        <v>167</v>
      </c>
      <c r="M39" s="85"/>
      <c r="N39" s="87"/>
    </row>
    <row r="40" spans="1:14" x14ac:dyDescent="0.25">
      <c r="A40" s="80"/>
      <c r="B40" s="81" t="s">
        <v>40</v>
      </c>
      <c r="C40" s="82" t="s">
        <v>23</v>
      </c>
      <c r="D40" s="83">
        <v>1996</v>
      </c>
      <c r="E40" s="84">
        <v>5201</v>
      </c>
      <c r="F40" s="85">
        <v>8</v>
      </c>
      <c r="G40" s="84">
        <v>175.76318599009588</v>
      </c>
      <c r="H40" s="85"/>
      <c r="I40" s="83" t="s">
        <v>19</v>
      </c>
      <c r="J40" s="86" t="s">
        <v>19</v>
      </c>
      <c r="K40" s="85"/>
      <c r="L40" s="84" t="s">
        <v>19</v>
      </c>
      <c r="M40" s="85"/>
      <c r="N40" s="87"/>
    </row>
    <row r="41" spans="1:14" x14ac:dyDescent="0.25">
      <c r="A41" s="80"/>
      <c r="B41" s="81" t="s">
        <v>41</v>
      </c>
      <c r="C41" s="82" t="s">
        <v>16</v>
      </c>
      <c r="D41" s="83" t="s">
        <v>19</v>
      </c>
      <c r="E41" s="84" t="s">
        <v>19</v>
      </c>
      <c r="F41" s="85"/>
      <c r="G41" s="84" t="s">
        <v>19</v>
      </c>
      <c r="H41" s="85"/>
      <c r="I41" s="83">
        <v>2009</v>
      </c>
      <c r="J41" s="86">
        <v>30</v>
      </c>
      <c r="K41" s="85"/>
      <c r="L41" s="84" t="s">
        <v>19</v>
      </c>
      <c r="M41" s="85"/>
      <c r="N41" s="87"/>
    </row>
    <row r="42" spans="1:14" x14ac:dyDescent="0.25">
      <c r="B42" s="88" t="s">
        <v>42</v>
      </c>
      <c r="C42" s="89" t="s">
        <v>16</v>
      </c>
      <c r="D42" s="90">
        <v>2008</v>
      </c>
      <c r="E42" s="91">
        <v>969.95001220703125</v>
      </c>
      <c r="F42" s="92"/>
      <c r="G42" s="93">
        <v>58.269464638646497</v>
      </c>
      <c r="H42" s="92"/>
      <c r="I42" s="90">
        <v>2008</v>
      </c>
      <c r="J42" s="94">
        <v>99.800003051757813</v>
      </c>
      <c r="K42" s="92">
        <v>9</v>
      </c>
      <c r="L42" s="91">
        <v>58.386235327494987</v>
      </c>
      <c r="M42" s="92"/>
    </row>
    <row r="43" spans="1:14" ht="24" customHeight="1" x14ac:dyDescent="0.25">
      <c r="B43" s="103" t="s">
        <v>43</v>
      </c>
      <c r="C43" s="89" t="s">
        <v>16</v>
      </c>
      <c r="D43" s="90">
        <v>2008</v>
      </c>
      <c r="E43" s="91">
        <v>956</v>
      </c>
      <c r="F43" s="92"/>
      <c r="G43" s="93">
        <v>138.34252915612214</v>
      </c>
      <c r="H43" s="92"/>
      <c r="I43" s="90">
        <v>2008</v>
      </c>
      <c r="J43" s="94">
        <v>99.900001525878906</v>
      </c>
      <c r="K43" s="92"/>
      <c r="L43" s="91">
        <v>138.48100805112077</v>
      </c>
      <c r="M43" s="92"/>
    </row>
    <row r="44" spans="1:14" x14ac:dyDescent="0.25">
      <c r="B44" s="88" t="s">
        <v>44</v>
      </c>
      <c r="C44" s="89" t="s">
        <v>16</v>
      </c>
      <c r="D44" s="90">
        <v>2009</v>
      </c>
      <c r="E44" s="91">
        <v>68.120002746582031</v>
      </c>
      <c r="F44" s="92"/>
      <c r="G44" s="93">
        <v>130.64700711842431</v>
      </c>
      <c r="H44" s="92"/>
      <c r="I44" s="90">
        <v>1996</v>
      </c>
      <c r="J44" s="94">
        <v>99.599998474121094</v>
      </c>
      <c r="K44" s="92"/>
      <c r="L44" s="91" t="s">
        <v>167</v>
      </c>
      <c r="M44" s="92"/>
    </row>
    <row r="45" spans="1:14" x14ac:dyDescent="0.25">
      <c r="B45" s="88" t="s">
        <v>45</v>
      </c>
      <c r="C45" s="89" t="s">
        <v>16</v>
      </c>
      <c r="D45" s="90">
        <v>2010</v>
      </c>
      <c r="E45" s="91">
        <v>2116</v>
      </c>
      <c r="F45" s="92">
        <v>10</v>
      </c>
      <c r="G45" s="93">
        <v>46.082045074120117</v>
      </c>
      <c r="H45" s="92"/>
      <c r="I45" s="90">
        <v>2010</v>
      </c>
      <c r="J45" s="94">
        <v>97.620002746582031</v>
      </c>
      <c r="K45" s="92"/>
      <c r="L45" s="91">
        <v>47.205535523029461</v>
      </c>
      <c r="M45" s="92"/>
    </row>
    <row r="46" spans="1:14" x14ac:dyDescent="0.25">
      <c r="B46" s="88" t="s">
        <v>46</v>
      </c>
      <c r="C46" s="89" t="s">
        <v>16</v>
      </c>
      <c r="D46" s="104">
        <v>2012</v>
      </c>
      <c r="E46" s="91">
        <v>282.5433349609375</v>
      </c>
      <c r="F46" s="92"/>
      <c r="G46" s="93">
        <v>60.707853502066868</v>
      </c>
      <c r="H46" s="92"/>
      <c r="I46" s="104">
        <v>2012</v>
      </c>
      <c r="J46" s="94">
        <v>92.69000244140625</v>
      </c>
      <c r="K46" s="92"/>
      <c r="L46" s="91">
        <v>65.495578706498776</v>
      </c>
      <c r="M46" s="92"/>
    </row>
    <row r="47" spans="1:14" x14ac:dyDescent="0.25">
      <c r="A47" s="80"/>
      <c r="B47" s="81" t="s">
        <v>47</v>
      </c>
      <c r="C47" s="82" t="s">
        <v>14</v>
      </c>
      <c r="D47" s="83">
        <v>2013</v>
      </c>
      <c r="E47" s="84">
        <v>278.60000610351562</v>
      </c>
      <c r="F47" s="85">
        <v>11</v>
      </c>
      <c r="G47" s="84">
        <v>65.223036819062642</v>
      </c>
      <c r="H47" s="85"/>
      <c r="I47" s="83">
        <v>2011</v>
      </c>
      <c r="J47" s="86">
        <v>85.5</v>
      </c>
      <c r="K47" s="85"/>
      <c r="L47" s="84" t="s">
        <v>167</v>
      </c>
      <c r="M47" s="85"/>
      <c r="N47" s="87"/>
    </row>
    <row r="48" spans="1:14" x14ac:dyDescent="0.25">
      <c r="A48" s="80"/>
      <c r="B48" s="81" t="s">
        <v>48</v>
      </c>
      <c r="C48" s="82" t="s">
        <v>16</v>
      </c>
      <c r="D48" s="83" t="s">
        <v>19</v>
      </c>
      <c r="E48" s="84" t="s">
        <v>19</v>
      </c>
      <c r="F48" s="85"/>
      <c r="G48" s="84" t="s">
        <v>19</v>
      </c>
      <c r="H48" s="85"/>
      <c r="I48" s="83">
        <v>2012</v>
      </c>
      <c r="J48" s="86">
        <v>93.5</v>
      </c>
      <c r="K48" s="85"/>
      <c r="L48" s="84" t="s">
        <v>19</v>
      </c>
      <c r="M48" s="85"/>
      <c r="N48" s="87"/>
    </row>
    <row r="49" spans="1:14" x14ac:dyDescent="0.25">
      <c r="A49" s="80"/>
      <c r="B49" s="81" t="s">
        <v>49</v>
      </c>
      <c r="C49" s="82" t="s">
        <v>14</v>
      </c>
      <c r="D49" s="83">
        <v>2013</v>
      </c>
      <c r="E49" s="84">
        <v>77.5</v>
      </c>
      <c r="F49" s="85"/>
      <c r="G49" s="84">
        <v>67.884083766331599</v>
      </c>
      <c r="H49" s="85"/>
      <c r="I49" s="83">
        <v>2013</v>
      </c>
      <c r="J49" s="86">
        <v>100</v>
      </c>
      <c r="K49" s="85"/>
      <c r="L49" s="84">
        <v>67.884083766331599</v>
      </c>
      <c r="M49" s="85"/>
      <c r="N49" s="87"/>
    </row>
    <row r="50" spans="1:14" x14ac:dyDescent="0.25">
      <c r="A50" s="80"/>
      <c r="B50" s="81" t="s">
        <v>50</v>
      </c>
      <c r="C50" s="82" t="s">
        <v>14</v>
      </c>
      <c r="D50" s="83">
        <v>2013</v>
      </c>
      <c r="E50" s="84">
        <v>478.29998779296875</v>
      </c>
      <c r="F50" s="85"/>
      <c r="G50" s="84">
        <v>45.356637819695912</v>
      </c>
      <c r="H50" s="85"/>
      <c r="I50" s="83">
        <v>2013</v>
      </c>
      <c r="J50" s="86">
        <v>93.699996948242188</v>
      </c>
      <c r="K50" s="85"/>
      <c r="L50" s="84">
        <v>48.406231907083118</v>
      </c>
      <c r="M50" s="85"/>
      <c r="N50" s="87"/>
    </row>
    <row r="51" spans="1:14" x14ac:dyDescent="0.25">
      <c r="A51" s="80"/>
      <c r="B51" s="81" t="s">
        <v>51</v>
      </c>
      <c r="C51" s="82" t="s">
        <v>14</v>
      </c>
      <c r="D51" s="83">
        <v>2009</v>
      </c>
      <c r="E51" s="84">
        <v>385.60000610351562</v>
      </c>
      <c r="F51" s="85"/>
      <c r="G51" s="84">
        <v>69.807586705694874</v>
      </c>
      <c r="H51" s="85"/>
      <c r="I51" s="83">
        <v>2002</v>
      </c>
      <c r="J51" s="86">
        <v>97</v>
      </c>
      <c r="K51" s="85"/>
      <c r="L51" s="84" t="s">
        <v>167</v>
      </c>
      <c r="M51" s="85"/>
      <c r="N51" s="87"/>
    </row>
    <row r="52" spans="1:14" x14ac:dyDescent="0.25">
      <c r="B52" s="88" t="s">
        <v>52</v>
      </c>
      <c r="C52" s="89" t="s">
        <v>16</v>
      </c>
      <c r="D52" s="90">
        <v>2002</v>
      </c>
      <c r="E52" s="91">
        <v>9573.900390625</v>
      </c>
      <c r="F52" s="92"/>
      <c r="G52" s="93">
        <v>1083.9663016601817</v>
      </c>
      <c r="H52" s="92"/>
      <c r="I52" s="90" t="s">
        <v>19</v>
      </c>
      <c r="J52" s="94" t="s">
        <v>19</v>
      </c>
      <c r="K52" s="92"/>
      <c r="L52" s="91" t="s">
        <v>19</v>
      </c>
      <c r="M52" s="92"/>
    </row>
    <row r="53" spans="1:14" x14ac:dyDescent="0.25">
      <c r="B53" s="88" t="s">
        <v>53</v>
      </c>
      <c r="C53" s="89" t="s">
        <v>16</v>
      </c>
      <c r="D53" s="90" t="s">
        <v>19</v>
      </c>
      <c r="E53" s="91" t="s">
        <v>19</v>
      </c>
      <c r="F53" s="92"/>
      <c r="G53" s="93" t="s">
        <v>19</v>
      </c>
      <c r="H53" s="92"/>
      <c r="I53" s="90">
        <v>2012</v>
      </c>
      <c r="J53" s="94">
        <v>74.529998779296875</v>
      </c>
      <c r="K53" s="92"/>
      <c r="L53" s="91" t="s">
        <v>19</v>
      </c>
      <c r="M53" s="92"/>
    </row>
    <row r="54" spans="1:14" x14ac:dyDescent="0.25">
      <c r="B54" s="88" t="s">
        <v>54</v>
      </c>
      <c r="C54" s="89" t="s">
        <v>16</v>
      </c>
      <c r="D54" s="90">
        <v>2009</v>
      </c>
      <c r="E54" s="91">
        <v>7400</v>
      </c>
      <c r="F54" s="92"/>
      <c r="G54" s="93">
        <v>91.991239003022329</v>
      </c>
      <c r="H54" s="92"/>
      <c r="I54" s="90">
        <v>2009</v>
      </c>
      <c r="J54" s="94">
        <v>98</v>
      </c>
      <c r="K54" s="92"/>
      <c r="L54" s="91">
        <v>93.868611227573808</v>
      </c>
      <c r="M54" s="92"/>
    </row>
    <row r="55" spans="1:14" x14ac:dyDescent="0.25">
      <c r="B55" s="88" t="s">
        <v>55</v>
      </c>
      <c r="C55" s="89" t="s">
        <v>14</v>
      </c>
      <c r="D55" s="90">
        <v>2013</v>
      </c>
      <c r="E55" s="91">
        <v>51.599998474121094</v>
      </c>
      <c r="F55" s="92"/>
      <c r="G55" s="93">
        <v>39.089427274816174</v>
      </c>
      <c r="H55" s="92"/>
      <c r="I55" s="90">
        <v>2013</v>
      </c>
      <c r="J55" s="94">
        <v>82.199996948242188</v>
      </c>
      <c r="K55" s="92"/>
      <c r="L55" s="91">
        <v>47.554049545073717</v>
      </c>
      <c r="M55" s="92"/>
    </row>
    <row r="56" spans="1:14" x14ac:dyDescent="0.25">
      <c r="B56" s="88" t="s">
        <v>56</v>
      </c>
      <c r="C56" s="89" t="s">
        <v>14</v>
      </c>
      <c r="D56" s="90" t="s">
        <v>167</v>
      </c>
      <c r="E56" s="91" t="s">
        <v>167</v>
      </c>
      <c r="F56" s="100"/>
      <c r="G56" s="93" t="s">
        <v>167</v>
      </c>
      <c r="H56" s="92"/>
      <c r="I56" s="90">
        <v>2012</v>
      </c>
      <c r="J56" s="94">
        <v>92</v>
      </c>
      <c r="K56" s="92"/>
      <c r="L56" s="91" t="s">
        <v>167</v>
      </c>
      <c r="M56" s="92"/>
    </row>
    <row r="57" spans="1:14" x14ac:dyDescent="0.25">
      <c r="A57" s="80"/>
      <c r="B57" s="81" t="s">
        <v>57</v>
      </c>
      <c r="C57" s="82" t="s">
        <v>14</v>
      </c>
      <c r="D57" s="83">
        <v>2011</v>
      </c>
      <c r="E57" s="84">
        <v>3872</v>
      </c>
      <c r="F57" s="85"/>
      <c r="G57" s="84">
        <v>61.199582951395726</v>
      </c>
      <c r="H57" s="85"/>
      <c r="I57" s="83">
        <v>2010</v>
      </c>
      <c r="J57" s="86">
        <v>99</v>
      </c>
      <c r="K57" s="85"/>
      <c r="L57" s="84">
        <v>61.817760556965375</v>
      </c>
      <c r="M57" s="85"/>
      <c r="N57" s="87"/>
    </row>
    <row r="58" spans="1:14" x14ac:dyDescent="0.25">
      <c r="A58" s="80"/>
      <c r="B58" s="81" t="s">
        <v>58</v>
      </c>
      <c r="C58" s="82" t="s">
        <v>16</v>
      </c>
      <c r="D58" s="83">
        <v>2004</v>
      </c>
      <c r="E58" s="84">
        <v>10.699999809265137</v>
      </c>
      <c r="F58" s="85"/>
      <c r="G58" s="84">
        <v>54.645365915923442</v>
      </c>
      <c r="H58" s="85"/>
      <c r="I58" s="83" t="s">
        <v>19</v>
      </c>
      <c r="J58" s="86" t="s">
        <v>19</v>
      </c>
      <c r="K58" s="85"/>
      <c r="L58" s="84" t="s">
        <v>19</v>
      </c>
      <c r="M58" s="85"/>
      <c r="N58" s="87"/>
    </row>
    <row r="59" spans="1:14" x14ac:dyDescent="0.25">
      <c r="A59" s="80"/>
      <c r="B59" s="81" t="s">
        <v>59</v>
      </c>
      <c r="C59" s="82" t="s">
        <v>16</v>
      </c>
      <c r="D59" s="83" t="s">
        <v>19</v>
      </c>
      <c r="E59" s="84" t="s">
        <v>19</v>
      </c>
      <c r="F59" s="85"/>
      <c r="G59" s="84" t="s">
        <v>19</v>
      </c>
      <c r="H59" s="85"/>
      <c r="I59" s="83">
        <v>2005</v>
      </c>
      <c r="J59" s="86">
        <v>50</v>
      </c>
      <c r="K59" s="85"/>
      <c r="L59" s="84" t="s">
        <v>19</v>
      </c>
      <c r="M59" s="85"/>
      <c r="N59" s="87"/>
    </row>
    <row r="60" spans="1:14" x14ac:dyDescent="0.25">
      <c r="A60" s="80"/>
      <c r="B60" s="81" t="s">
        <v>60</v>
      </c>
      <c r="C60" s="82" t="s">
        <v>16</v>
      </c>
      <c r="D60" s="83">
        <v>2012</v>
      </c>
      <c r="E60" s="84">
        <v>605</v>
      </c>
      <c r="F60" s="85"/>
      <c r="G60" s="84">
        <v>146.17339789123733</v>
      </c>
      <c r="H60" s="85"/>
      <c r="I60" s="83">
        <v>2012</v>
      </c>
      <c r="J60" s="86">
        <v>75</v>
      </c>
      <c r="K60" s="85"/>
      <c r="L60" s="84">
        <v>194.89786385498311</v>
      </c>
      <c r="M60" s="85"/>
      <c r="N60" s="87"/>
    </row>
    <row r="61" spans="1:14" x14ac:dyDescent="0.25">
      <c r="A61" s="80"/>
      <c r="B61" s="81" t="s">
        <v>61</v>
      </c>
      <c r="C61" s="82" t="s">
        <v>14</v>
      </c>
      <c r="D61" s="83">
        <v>2004</v>
      </c>
      <c r="E61" s="84">
        <v>4728.7001953125</v>
      </c>
      <c r="F61" s="85"/>
      <c r="G61" s="84">
        <v>58.079445993720221</v>
      </c>
      <c r="H61" s="85"/>
      <c r="I61" s="83">
        <v>2010</v>
      </c>
      <c r="J61" s="86">
        <v>99.300003051757813</v>
      </c>
      <c r="K61" s="85"/>
      <c r="L61" s="84" t="s">
        <v>167</v>
      </c>
      <c r="M61" s="85"/>
      <c r="N61" s="87"/>
    </row>
    <row r="62" spans="1:14" x14ac:dyDescent="0.25">
      <c r="B62" s="88" t="s">
        <v>62</v>
      </c>
      <c r="C62" s="89" t="s">
        <v>14</v>
      </c>
      <c r="D62" s="90">
        <v>2007</v>
      </c>
      <c r="E62" s="91">
        <v>625.5999755859375</v>
      </c>
      <c r="F62" s="92"/>
      <c r="G62" s="93">
        <v>56.201868890623714</v>
      </c>
      <c r="H62" s="92"/>
      <c r="I62" s="90">
        <v>2007</v>
      </c>
      <c r="J62" s="94">
        <v>94</v>
      </c>
      <c r="K62" s="92"/>
      <c r="L62" s="91">
        <v>59.789222224067785</v>
      </c>
      <c r="M62" s="92"/>
    </row>
    <row r="63" spans="1:14" x14ac:dyDescent="0.25">
      <c r="B63" s="88" t="s">
        <v>63</v>
      </c>
      <c r="C63" s="89" t="s">
        <v>16</v>
      </c>
      <c r="D63" s="90">
        <v>2004</v>
      </c>
      <c r="E63" s="91">
        <v>31</v>
      </c>
      <c r="F63" s="92"/>
      <c r="G63" s="93">
        <v>69.206315187883988</v>
      </c>
      <c r="H63" s="92"/>
      <c r="I63" s="90" t="s">
        <v>19</v>
      </c>
      <c r="J63" s="94" t="s">
        <v>19</v>
      </c>
      <c r="K63" s="92"/>
      <c r="L63" s="91" t="s">
        <v>19</v>
      </c>
      <c r="M63" s="92"/>
    </row>
    <row r="64" spans="1:14" x14ac:dyDescent="0.25">
      <c r="B64" s="88" t="s">
        <v>64</v>
      </c>
      <c r="C64" s="89" t="s">
        <v>16</v>
      </c>
      <c r="D64" s="90" t="s">
        <v>19</v>
      </c>
      <c r="E64" s="91" t="s">
        <v>19</v>
      </c>
      <c r="F64" s="92"/>
      <c r="G64" s="93" t="s">
        <v>19</v>
      </c>
      <c r="H64" s="92"/>
      <c r="I64" s="90">
        <v>2011</v>
      </c>
      <c r="J64" s="94">
        <v>74.900001525878906</v>
      </c>
      <c r="K64" s="92"/>
      <c r="L64" s="91" t="s">
        <v>19</v>
      </c>
      <c r="M64" s="92"/>
    </row>
    <row r="65" spans="1:14" x14ac:dyDescent="0.25">
      <c r="B65" s="88" t="s">
        <v>65</v>
      </c>
      <c r="C65" s="89" t="s">
        <v>16</v>
      </c>
      <c r="D65" s="90">
        <v>2009</v>
      </c>
      <c r="E65" s="91">
        <v>68.099998474121094</v>
      </c>
      <c r="F65" s="92"/>
      <c r="G65" s="93">
        <v>6.3551194617018743</v>
      </c>
      <c r="H65" s="92"/>
      <c r="I65" s="90" t="s">
        <v>19</v>
      </c>
      <c r="J65" s="94" t="s">
        <v>19</v>
      </c>
      <c r="K65" s="92"/>
      <c r="L65" s="91" t="s">
        <v>19</v>
      </c>
      <c r="M65" s="92"/>
    </row>
    <row r="66" spans="1:14" x14ac:dyDescent="0.25">
      <c r="B66" s="88" t="s">
        <v>66</v>
      </c>
      <c r="C66" s="89" t="s">
        <v>16</v>
      </c>
      <c r="D66" s="90">
        <v>2012</v>
      </c>
      <c r="E66" s="91">
        <v>127</v>
      </c>
      <c r="F66" s="92"/>
      <c r="G66" s="93">
        <v>167.45559789559738</v>
      </c>
      <c r="H66" s="92"/>
      <c r="I66" s="90" t="s">
        <v>19</v>
      </c>
      <c r="J66" s="94" t="s">
        <v>19</v>
      </c>
      <c r="K66" s="92"/>
      <c r="L66" s="91" t="s">
        <v>19</v>
      </c>
      <c r="M66" s="92"/>
    </row>
    <row r="67" spans="1:14" x14ac:dyDescent="0.25">
      <c r="A67" s="80"/>
      <c r="B67" s="81" t="s">
        <v>67</v>
      </c>
      <c r="C67" s="82" t="s">
        <v>14</v>
      </c>
      <c r="D67" s="83">
        <v>2013</v>
      </c>
      <c r="E67" s="84">
        <v>437</v>
      </c>
      <c r="F67" s="85"/>
      <c r="G67" s="84">
        <v>44.032413902272424</v>
      </c>
      <c r="H67" s="85"/>
      <c r="I67" s="83">
        <v>2013</v>
      </c>
      <c r="J67" s="86">
        <v>100</v>
      </c>
      <c r="K67" s="85">
        <v>12</v>
      </c>
      <c r="L67" s="84">
        <v>44.032413902272417</v>
      </c>
      <c r="M67" s="85"/>
      <c r="N67" s="87"/>
    </row>
    <row r="68" spans="1:14" x14ac:dyDescent="0.25">
      <c r="A68" s="80"/>
      <c r="B68" s="81" t="s">
        <v>68</v>
      </c>
      <c r="C68" s="82" t="s">
        <v>14</v>
      </c>
      <c r="D68" s="83">
        <v>2014</v>
      </c>
      <c r="E68" s="84">
        <v>0</v>
      </c>
      <c r="F68" s="85"/>
      <c r="G68" s="84" t="s">
        <v>19</v>
      </c>
      <c r="H68" s="85"/>
      <c r="I68" s="83">
        <v>2014</v>
      </c>
      <c r="J68" s="86">
        <v>95</v>
      </c>
      <c r="K68" s="85"/>
      <c r="L68" s="84" t="s">
        <v>19</v>
      </c>
      <c r="M68" s="85"/>
      <c r="N68" s="87"/>
    </row>
    <row r="69" spans="1:14" x14ac:dyDescent="0.25">
      <c r="A69" s="80"/>
      <c r="B69" s="81" t="s">
        <v>69</v>
      </c>
      <c r="C69" s="82" t="s">
        <v>16</v>
      </c>
      <c r="D69" s="83">
        <v>2012</v>
      </c>
      <c r="E69" s="84">
        <v>2968.60009765625</v>
      </c>
      <c r="F69" s="85">
        <v>13</v>
      </c>
      <c r="G69" s="84">
        <v>11.968334920461716</v>
      </c>
      <c r="H69" s="85"/>
      <c r="I69" s="83" t="s">
        <v>19</v>
      </c>
      <c r="J69" s="86" t="s">
        <v>19</v>
      </c>
      <c r="K69" s="85"/>
      <c r="L69" s="84" t="s">
        <v>19</v>
      </c>
      <c r="M69" s="85"/>
      <c r="N69" s="87"/>
    </row>
    <row r="70" spans="1:14" x14ac:dyDescent="0.25">
      <c r="A70" s="80"/>
      <c r="B70" s="81" t="s">
        <v>70</v>
      </c>
      <c r="C70" s="82" t="s">
        <v>16</v>
      </c>
      <c r="D70" s="83">
        <v>2012</v>
      </c>
      <c r="E70" s="84">
        <v>4115.60009765625</v>
      </c>
      <c r="F70" s="85"/>
      <c r="G70" s="84">
        <v>124.87551734334018</v>
      </c>
      <c r="H70" s="85"/>
      <c r="I70" s="83">
        <v>2012</v>
      </c>
      <c r="J70" s="86">
        <v>85</v>
      </c>
      <c r="K70" s="85"/>
      <c r="L70" s="84">
        <v>146.91237334510609</v>
      </c>
      <c r="M70" s="85"/>
      <c r="N70" s="87"/>
    </row>
    <row r="71" spans="1:14" x14ac:dyDescent="0.25">
      <c r="A71" s="80"/>
      <c r="B71" s="81" t="s">
        <v>71</v>
      </c>
      <c r="C71" s="82" t="s">
        <v>14</v>
      </c>
      <c r="D71" s="83">
        <v>2011</v>
      </c>
      <c r="E71" s="84">
        <v>669</v>
      </c>
      <c r="F71" s="85"/>
      <c r="G71" s="84">
        <v>143.78704558242779</v>
      </c>
      <c r="H71" s="85"/>
      <c r="I71" s="83">
        <v>2007</v>
      </c>
      <c r="J71" s="86">
        <v>85</v>
      </c>
      <c r="K71" s="85"/>
      <c r="L71" s="84" t="s">
        <v>19</v>
      </c>
      <c r="M71" s="85"/>
      <c r="N71" s="87"/>
    </row>
    <row r="72" spans="1:14" x14ac:dyDescent="0.25">
      <c r="B72" s="88" t="s">
        <v>72</v>
      </c>
      <c r="C72" s="89" t="s">
        <v>16</v>
      </c>
      <c r="D72" s="90">
        <v>2008</v>
      </c>
      <c r="E72" s="91">
        <v>2001</v>
      </c>
      <c r="F72" s="92">
        <v>14</v>
      </c>
      <c r="G72" s="93">
        <v>282.07698883307808</v>
      </c>
      <c r="H72" s="92"/>
      <c r="I72" s="90" t="s">
        <v>19</v>
      </c>
      <c r="J72" s="94" t="s">
        <v>19</v>
      </c>
      <c r="K72" s="92"/>
      <c r="L72" s="91" t="s">
        <v>19</v>
      </c>
      <c r="M72" s="92"/>
    </row>
    <row r="73" spans="1:14" x14ac:dyDescent="0.25">
      <c r="B73" s="88" t="s">
        <v>73</v>
      </c>
      <c r="C73" s="89" t="s">
        <v>14</v>
      </c>
      <c r="D73" s="90">
        <v>2012</v>
      </c>
      <c r="E73" s="91">
        <v>5232.2001953125</v>
      </c>
      <c r="F73" s="92"/>
      <c r="G73" s="93">
        <v>87.586209484913866</v>
      </c>
      <c r="H73" s="92"/>
      <c r="I73" s="90" t="s">
        <v>19</v>
      </c>
      <c r="J73" s="94" t="s">
        <v>19</v>
      </c>
      <c r="K73" s="92"/>
      <c r="L73" s="91" t="s">
        <v>19</v>
      </c>
      <c r="M73" s="92"/>
    </row>
    <row r="74" spans="1:14" x14ac:dyDescent="0.25">
      <c r="B74" s="88" t="s">
        <v>74</v>
      </c>
      <c r="C74" s="89" t="s">
        <v>16</v>
      </c>
      <c r="D74" s="90">
        <v>2012</v>
      </c>
      <c r="E74" s="91">
        <v>94</v>
      </c>
      <c r="F74" s="92"/>
      <c r="G74" s="93">
        <v>34.021422638361322</v>
      </c>
      <c r="H74" s="92"/>
      <c r="I74" s="90">
        <v>2005</v>
      </c>
      <c r="J74" s="94">
        <v>70</v>
      </c>
      <c r="K74" s="92"/>
      <c r="L74" s="91" t="s">
        <v>167</v>
      </c>
      <c r="M74" s="92"/>
    </row>
    <row r="75" spans="1:14" x14ac:dyDescent="0.25">
      <c r="B75" s="88" t="s">
        <v>75</v>
      </c>
      <c r="C75" s="89" t="s">
        <v>23</v>
      </c>
      <c r="D75" s="90">
        <v>2001</v>
      </c>
      <c r="E75" s="91">
        <v>85968</v>
      </c>
      <c r="F75" s="92" t="s">
        <v>174</v>
      </c>
      <c r="G75" s="93">
        <v>682.42491813687263</v>
      </c>
      <c r="H75" s="92"/>
      <c r="I75" s="90" t="s">
        <v>19</v>
      </c>
      <c r="J75" s="94" t="s">
        <v>19</v>
      </c>
      <c r="K75" s="92"/>
      <c r="L75" s="91" t="s">
        <v>19</v>
      </c>
      <c r="M75" s="92"/>
    </row>
    <row r="76" spans="1:14" x14ac:dyDescent="0.25">
      <c r="B76" s="88" t="s">
        <v>76</v>
      </c>
      <c r="C76" s="89" t="s">
        <v>16</v>
      </c>
      <c r="D76" s="90">
        <v>2012</v>
      </c>
      <c r="E76" s="91">
        <v>196.93443298339844</v>
      </c>
      <c r="F76" s="92"/>
      <c r="G76" s="93">
        <v>28.15580993896425</v>
      </c>
      <c r="H76" s="92"/>
      <c r="I76" s="90" t="s">
        <v>19</v>
      </c>
      <c r="J76" s="94" t="s">
        <v>19</v>
      </c>
      <c r="K76" s="92"/>
      <c r="L76" s="91" t="s">
        <v>19</v>
      </c>
      <c r="M76" s="92"/>
    </row>
    <row r="77" spans="1:14" x14ac:dyDescent="0.25">
      <c r="A77" s="80"/>
      <c r="B77" s="81" t="s">
        <v>77</v>
      </c>
      <c r="C77" s="82" t="s">
        <v>16</v>
      </c>
      <c r="D77" s="83" t="s">
        <v>19</v>
      </c>
      <c r="E77" s="84" t="s">
        <v>19</v>
      </c>
      <c r="F77" s="85"/>
      <c r="G77" s="84" t="s">
        <v>19</v>
      </c>
      <c r="H77" s="85"/>
      <c r="I77" s="83">
        <v>2007</v>
      </c>
      <c r="J77" s="86">
        <v>31</v>
      </c>
      <c r="K77" s="85"/>
      <c r="L77" s="84" t="s">
        <v>19</v>
      </c>
      <c r="M77" s="85"/>
      <c r="N77" s="87"/>
    </row>
    <row r="78" spans="1:14" x14ac:dyDescent="0.25">
      <c r="A78" s="80"/>
      <c r="B78" s="81" t="s">
        <v>78</v>
      </c>
      <c r="C78" s="82" t="s">
        <v>16</v>
      </c>
      <c r="D78" s="83">
        <v>2013</v>
      </c>
      <c r="E78" s="84">
        <v>620.43902587890625</v>
      </c>
      <c r="F78" s="85"/>
      <c r="G78" s="84">
        <v>172.64683334559732</v>
      </c>
      <c r="H78" s="85"/>
      <c r="I78" s="83">
        <v>2013</v>
      </c>
      <c r="J78" s="86">
        <v>100</v>
      </c>
      <c r="K78" s="85"/>
      <c r="L78" s="84">
        <v>172.64683334559734</v>
      </c>
      <c r="M78" s="85"/>
      <c r="N78" s="87"/>
    </row>
    <row r="79" spans="1:14" x14ac:dyDescent="0.25">
      <c r="A79" s="80"/>
      <c r="B79" s="81" t="s">
        <v>79</v>
      </c>
      <c r="C79" s="82" t="s">
        <v>16</v>
      </c>
      <c r="D79" s="83">
        <v>2012</v>
      </c>
      <c r="E79" s="84">
        <v>10610.7470703125</v>
      </c>
      <c r="F79" s="85"/>
      <c r="G79" s="84">
        <v>1878.5968472092143</v>
      </c>
      <c r="H79" s="85"/>
      <c r="I79" s="83" t="s">
        <v>19</v>
      </c>
      <c r="J79" s="86" t="s">
        <v>19</v>
      </c>
      <c r="K79" s="85"/>
      <c r="L79" s="84" t="s">
        <v>19</v>
      </c>
      <c r="M79" s="85"/>
      <c r="N79" s="87"/>
    </row>
    <row r="80" spans="1:14" x14ac:dyDescent="0.25">
      <c r="A80" s="80"/>
      <c r="B80" s="81" t="s">
        <v>80</v>
      </c>
      <c r="C80" s="82" t="s">
        <v>14</v>
      </c>
      <c r="D80" s="83">
        <v>2007</v>
      </c>
      <c r="E80" s="84">
        <v>248.5</v>
      </c>
      <c r="F80" s="85"/>
      <c r="G80" s="84">
        <v>114.44345480151314</v>
      </c>
      <c r="H80" s="85"/>
      <c r="I80" s="83" t="s">
        <v>19</v>
      </c>
      <c r="J80" s="86" t="s">
        <v>19</v>
      </c>
      <c r="K80" s="85"/>
      <c r="L80" s="84" t="s">
        <v>19</v>
      </c>
      <c r="M80" s="85"/>
      <c r="N80" s="87"/>
    </row>
    <row r="81" spans="1:14" x14ac:dyDescent="0.25">
      <c r="A81" s="80"/>
      <c r="B81" s="81" t="s">
        <v>81</v>
      </c>
      <c r="C81" s="82" t="s">
        <v>16</v>
      </c>
      <c r="D81" s="83">
        <v>2008</v>
      </c>
      <c r="E81" s="84">
        <v>326</v>
      </c>
      <c r="F81" s="85">
        <v>16</v>
      </c>
      <c r="G81" s="84">
        <v>79.330528212344944</v>
      </c>
      <c r="H81" s="85"/>
      <c r="I81" s="83">
        <v>2005</v>
      </c>
      <c r="J81" s="86">
        <v>75.599998474121094</v>
      </c>
      <c r="K81" s="85"/>
      <c r="L81" s="84" t="s">
        <v>167</v>
      </c>
      <c r="M81" s="85"/>
      <c r="N81" s="87"/>
    </row>
    <row r="82" spans="1:14" x14ac:dyDescent="0.25">
      <c r="B82" s="88" t="s">
        <v>82</v>
      </c>
      <c r="C82" s="89" t="s">
        <v>14</v>
      </c>
      <c r="D82" s="90">
        <v>2012</v>
      </c>
      <c r="E82" s="91">
        <v>98.199996948242188</v>
      </c>
      <c r="F82" s="92"/>
      <c r="G82" s="93">
        <v>32.554326923769231</v>
      </c>
      <c r="H82" s="92"/>
      <c r="I82" s="90">
        <v>2012</v>
      </c>
      <c r="J82" s="94">
        <v>76</v>
      </c>
      <c r="K82" s="92"/>
      <c r="L82" s="91">
        <v>42.834640689170044</v>
      </c>
      <c r="M82" s="92"/>
    </row>
    <row r="83" spans="1:14" ht="12" customHeight="1" x14ac:dyDescent="0.25">
      <c r="B83" s="88" t="s">
        <v>83</v>
      </c>
      <c r="C83" s="89" t="s">
        <v>14</v>
      </c>
      <c r="D83" s="90" t="s">
        <v>167</v>
      </c>
      <c r="E83" s="91" t="s">
        <v>167</v>
      </c>
      <c r="F83" s="100"/>
      <c r="G83" s="93" t="s">
        <v>167</v>
      </c>
      <c r="H83" s="92"/>
      <c r="I83" s="90">
        <v>2013</v>
      </c>
      <c r="J83" s="94">
        <v>99.900001525878906</v>
      </c>
      <c r="K83" s="92"/>
      <c r="L83" s="91" t="s">
        <v>167</v>
      </c>
      <c r="M83" s="92"/>
    </row>
    <row r="84" spans="1:14" x14ac:dyDescent="0.25">
      <c r="B84" s="88" t="s">
        <v>84</v>
      </c>
      <c r="C84" s="89" t="s">
        <v>16</v>
      </c>
      <c r="D84" s="90">
        <v>2007</v>
      </c>
      <c r="E84" s="91">
        <v>101</v>
      </c>
      <c r="F84" s="92"/>
      <c r="G84" s="93">
        <v>5.2139713162402144</v>
      </c>
      <c r="H84" s="92"/>
      <c r="I84" s="90" t="s">
        <v>19</v>
      </c>
      <c r="J84" s="94" t="s">
        <v>19</v>
      </c>
      <c r="K84" s="92"/>
      <c r="L84" s="91" t="s">
        <v>19</v>
      </c>
      <c r="M84" s="92"/>
    </row>
    <row r="85" spans="1:14" ht="13.5" customHeight="1" x14ac:dyDescent="0.25">
      <c r="B85" s="88" t="s">
        <v>85</v>
      </c>
      <c r="C85" s="89" t="s">
        <v>16</v>
      </c>
      <c r="D85" s="90">
        <v>2012</v>
      </c>
      <c r="E85" s="91">
        <v>3479</v>
      </c>
      <c r="F85" s="92"/>
      <c r="G85" s="93">
        <v>119.87482573528854</v>
      </c>
      <c r="H85" s="92"/>
      <c r="I85" s="90">
        <v>2012</v>
      </c>
      <c r="J85" s="94">
        <v>94.699996948242188</v>
      </c>
      <c r="K85" s="92"/>
      <c r="L85" s="91">
        <v>126.58376937520445</v>
      </c>
      <c r="M85" s="92"/>
    </row>
    <row r="86" spans="1:14" x14ac:dyDescent="0.25">
      <c r="B86" s="88" t="s">
        <v>86</v>
      </c>
      <c r="C86" s="89" t="s">
        <v>16</v>
      </c>
      <c r="D86" s="90">
        <v>2012</v>
      </c>
      <c r="E86" s="91">
        <v>4.7890000343322754</v>
      </c>
      <c r="F86" s="92"/>
      <c r="G86" s="93">
        <v>13.888526477326453</v>
      </c>
      <c r="H86" s="92"/>
      <c r="I86" s="90" t="s">
        <v>19</v>
      </c>
      <c r="J86" s="94" t="s">
        <v>19</v>
      </c>
      <c r="K86" s="92"/>
      <c r="L86" s="91" t="s">
        <v>19</v>
      </c>
      <c r="M86" s="92"/>
    </row>
    <row r="87" spans="1:14" ht="12.75" customHeight="1" x14ac:dyDescent="0.25">
      <c r="A87" s="80"/>
      <c r="B87" s="81" t="s">
        <v>87</v>
      </c>
      <c r="C87" s="82" t="s">
        <v>16</v>
      </c>
      <c r="D87" s="83" t="s">
        <v>19</v>
      </c>
      <c r="E87" s="84" t="s">
        <v>19</v>
      </c>
      <c r="F87" s="85"/>
      <c r="G87" s="84" t="s">
        <v>19</v>
      </c>
      <c r="H87" s="85"/>
      <c r="I87" s="83">
        <v>2009</v>
      </c>
      <c r="J87" s="86">
        <v>73.099998474121094</v>
      </c>
      <c r="K87" s="85"/>
      <c r="L87" s="84" t="s">
        <v>19</v>
      </c>
      <c r="M87" s="85"/>
      <c r="N87" s="87"/>
    </row>
    <row r="88" spans="1:14" x14ac:dyDescent="0.25">
      <c r="A88" s="80"/>
      <c r="B88" s="81" t="s">
        <v>88</v>
      </c>
      <c r="C88" s="82" t="s">
        <v>14</v>
      </c>
      <c r="D88" s="83">
        <v>2013</v>
      </c>
      <c r="E88" s="84">
        <v>26.5</v>
      </c>
      <c r="F88" s="85"/>
      <c r="G88" s="84">
        <v>63.587740283673305</v>
      </c>
      <c r="H88" s="85"/>
      <c r="I88" s="83">
        <v>2013</v>
      </c>
      <c r="J88" s="86">
        <v>100</v>
      </c>
      <c r="K88" s="85"/>
      <c r="L88" s="84">
        <v>63.587740283673298</v>
      </c>
      <c r="M88" s="85"/>
      <c r="N88" s="87"/>
    </row>
    <row r="89" spans="1:14" x14ac:dyDescent="0.25">
      <c r="A89" s="80"/>
      <c r="B89" s="81" t="s">
        <v>89</v>
      </c>
      <c r="C89" s="82" t="s">
        <v>16</v>
      </c>
      <c r="D89" s="83" t="s">
        <v>19</v>
      </c>
      <c r="E89" s="84" t="s">
        <v>19</v>
      </c>
      <c r="F89" s="85"/>
      <c r="G89" s="84" t="s">
        <v>19</v>
      </c>
      <c r="H89" s="85"/>
      <c r="I89" s="83">
        <v>2006</v>
      </c>
      <c r="J89" s="86">
        <v>32</v>
      </c>
      <c r="K89" s="85">
        <v>17</v>
      </c>
      <c r="L89" s="84" t="s">
        <v>19</v>
      </c>
      <c r="M89" s="85"/>
      <c r="N89" s="87"/>
    </row>
    <row r="90" spans="1:14" x14ac:dyDescent="0.25">
      <c r="A90" s="80"/>
      <c r="B90" s="81" t="s">
        <v>90</v>
      </c>
      <c r="C90" s="82" t="s">
        <v>16</v>
      </c>
      <c r="D90" s="83">
        <v>2011</v>
      </c>
      <c r="E90" s="84">
        <v>29.318832397460938</v>
      </c>
      <c r="F90" s="85"/>
      <c r="G90" s="84">
        <v>74.281684724677945</v>
      </c>
      <c r="H90" s="85"/>
      <c r="I90" s="83" t="s">
        <v>19</v>
      </c>
      <c r="J90" s="86" t="s">
        <v>19</v>
      </c>
      <c r="K90" s="85"/>
      <c r="L90" s="84" t="s">
        <v>19</v>
      </c>
      <c r="M90" s="85"/>
      <c r="N90" s="87"/>
    </row>
    <row r="91" spans="1:14" x14ac:dyDescent="0.25">
      <c r="A91" s="80"/>
      <c r="B91" s="81" t="s">
        <v>91</v>
      </c>
      <c r="C91" s="82" t="s">
        <v>16</v>
      </c>
      <c r="D91" s="83">
        <v>2012</v>
      </c>
      <c r="E91" s="84">
        <v>111.69999694824219</v>
      </c>
      <c r="F91" s="85"/>
      <c r="G91" s="84">
        <v>88.768091921660115</v>
      </c>
      <c r="H91" s="85"/>
      <c r="I91" s="83">
        <v>2012</v>
      </c>
      <c r="J91" s="86">
        <v>99.699996948242188</v>
      </c>
      <c r="K91" s="85"/>
      <c r="L91" s="84">
        <v>89.035200239517337</v>
      </c>
      <c r="M91" s="85"/>
      <c r="N91" s="87"/>
    </row>
    <row r="92" spans="1:14" ht="16.8" customHeight="1" x14ac:dyDescent="0.25">
      <c r="B92" s="88" t="s">
        <v>92</v>
      </c>
      <c r="C92" s="89" t="s">
        <v>16</v>
      </c>
      <c r="D92" s="90">
        <v>2004</v>
      </c>
      <c r="E92" s="91">
        <v>75430</v>
      </c>
      <c r="F92" s="92" t="s">
        <v>175</v>
      </c>
      <c r="G92" s="93">
        <v>696.76258589425527</v>
      </c>
      <c r="H92" s="92"/>
      <c r="I92" s="90" t="s">
        <v>19</v>
      </c>
      <c r="J92" s="94" t="s">
        <v>19</v>
      </c>
      <c r="K92" s="92"/>
      <c r="L92" s="91" t="s">
        <v>19</v>
      </c>
      <c r="M92" s="92"/>
    </row>
    <row r="93" spans="1:14" x14ac:dyDescent="0.25">
      <c r="B93" s="88" t="s">
        <v>93</v>
      </c>
      <c r="C93" s="89" t="s">
        <v>16</v>
      </c>
      <c r="D93" s="96">
        <v>2012</v>
      </c>
      <c r="E93" s="91">
        <v>4.9000000953674316</v>
      </c>
      <c r="F93" s="92"/>
      <c r="G93" s="93">
        <v>131.00203441790802</v>
      </c>
      <c r="H93" s="92"/>
      <c r="I93" s="96">
        <v>2012</v>
      </c>
      <c r="J93" s="94">
        <v>100</v>
      </c>
      <c r="K93" s="92"/>
      <c r="L93" s="91">
        <v>131.00203441790802</v>
      </c>
      <c r="M93" s="92"/>
    </row>
    <row r="94" spans="1:14" x14ac:dyDescent="0.25">
      <c r="B94" s="88" t="s">
        <v>94</v>
      </c>
      <c r="C94" s="89" t="s">
        <v>16</v>
      </c>
      <c r="D94" s="90">
        <v>2011</v>
      </c>
      <c r="E94" s="91">
        <v>49.676998138427734</v>
      </c>
      <c r="F94" s="92"/>
      <c r="G94" s="93">
        <v>79.743863763354028</v>
      </c>
      <c r="H94" s="92"/>
      <c r="I94" s="90" t="s">
        <v>19</v>
      </c>
      <c r="J94" s="94" t="s">
        <v>19</v>
      </c>
      <c r="K94" s="92"/>
      <c r="L94" s="91" t="s">
        <v>19</v>
      </c>
      <c r="M94" s="92"/>
    </row>
    <row r="95" spans="1:14" x14ac:dyDescent="0.25">
      <c r="B95" s="88" t="s">
        <v>95</v>
      </c>
      <c r="C95" s="89" t="s">
        <v>16</v>
      </c>
      <c r="D95" s="90" t="s">
        <v>19</v>
      </c>
      <c r="E95" s="91" t="s">
        <v>19</v>
      </c>
      <c r="F95" s="92"/>
      <c r="G95" s="93" t="s">
        <v>19</v>
      </c>
      <c r="H95" s="92"/>
      <c r="I95" s="90">
        <v>2012</v>
      </c>
      <c r="J95" s="94">
        <v>80.199996948242188</v>
      </c>
      <c r="K95" s="92"/>
      <c r="L95" s="91" t="s">
        <v>19</v>
      </c>
      <c r="M95" s="92"/>
    </row>
    <row r="96" spans="1:14" x14ac:dyDescent="0.25">
      <c r="B96" s="88" t="s">
        <v>96</v>
      </c>
      <c r="C96" s="89" t="s">
        <v>14</v>
      </c>
      <c r="D96" s="90">
        <v>2012</v>
      </c>
      <c r="E96" s="91">
        <v>1070.4000244140625</v>
      </c>
      <c r="F96" s="92"/>
      <c r="G96" s="93">
        <v>63.907081136919274</v>
      </c>
      <c r="H96" s="92"/>
      <c r="I96" s="90">
        <v>2012</v>
      </c>
      <c r="J96" s="94">
        <v>100</v>
      </c>
      <c r="K96" s="92"/>
      <c r="L96" s="91">
        <v>63.907081136919281</v>
      </c>
      <c r="M96" s="92"/>
    </row>
    <row r="97" spans="1:14" x14ac:dyDescent="0.25">
      <c r="A97" s="80"/>
      <c r="B97" s="81" t="s">
        <v>97</v>
      </c>
      <c r="C97" s="82" t="s">
        <v>16</v>
      </c>
      <c r="D97" s="83">
        <v>2012</v>
      </c>
      <c r="E97" s="84">
        <v>52.195999145507813</v>
      </c>
      <c r="F97" s="85"/>
      <c r="G97" s="84">
        <v>2.9596645697654811</v>
      </c>
      <c r="H97" s="85"/>
      <c r="I97" s="83" t="s">
        <v>19</v>
      </c>
      <c r="J97" s="86" t="s">
        <v>19</v>
      </c>
      <c r="K97" s="85"/>
      <c r="L97" s="84" t="s">
        <v>19</v>
      </c>
      <c r="M97" s="85"/>
      <c r="N97" s="87"/>
    </row>
    <row r="98" spans="1:14" x14ac:dyDescent="0.25">
      <c r="A98" s="80"/>
      <c r="B98" s="81" t="s">
        <v>98</v>
      </c>
      <c r="C98" s="82" t="s">
        <v>14</v>
      </c>
      <c r="D98" s="83" t="s">
        <v>167</v>
      </c>
      <c r="E98" s="84" t="s">
        <v>167</v>
      </c>
      <c r="F98" s="159"/>
      <c r="G98" s="84" t="s">
        <v>167</v>
      </c>
      <c r="H98" s="85"/>
      <c r="I98" s="83">
        <v>2013</v>
      </c>
      <c r="J98" s="86">
        <v>89</v>
      </c>
      <c r="K98" s="85"/>
      <c r="L98" s="84" t="s">
        <v>167</v>
      </c>
      <c r="M98" s="85"/>
      <c r="N98" s="87"/>
    </row>
    <row r="99" spans="1:14" x14ac:dyDescent="0.25">
      <c r="A99" s="80"/>
      <c r="B99" s="81" t="s">
        <v>99</v>
      </c>
      <c r="C99" s="82" t="s">
        <v>16</v>
      </c>
      <c r="D99" s="83">
        <v>2012</v>
      </c>
      <c r="E99" s="84">
        <v>351.93411254882812</v>
      </c>
      <c r="F99" s="85"/>
      <c r="G99" s="84">
        <v>94.005496758160604</v>
      </c>
      <c r="H99" s="85"/>
      <c r="I99" s="83">
        <v>2009</v>
      </c>
      <c r="J99" s="86">
        <v>91</v>
      </c>
      <c r="K99" s="85"/>
      <c r="L99" s="84" t="s">
        <v>167</v>
      </c>
      <c r="M99" s="85"/>
      <c r="N99" s="87"/>
    </row>
    <row r="100" spans="1:14" x14ac:dyDescent="0.25">
      <c r="A100" s="80"/>
      <c r="B100" s="81" t="s">
        <v>100</v>
      </c>
      <c r="C100" s="82" t="s">
        <v>16</v>
      </c>
      <c r="D100" s="83" t="s">
        <v>19</v>
      </c>
      <c r="E100" s="84" t="s">
        <v>19</v>
      </c>
      <c r="F100" s="85"/>
      <c r="G100" s="84" t="s">
        <v>19</v>
      </c>
      <c r="H100" s="85"/>
      <c r="I100" s="83">
        <v>2012</v>
      </c>
      <c r="J100" s="86">
        <v>76.900001525878906</v>
      </c>
      <c r="K100" s="85"/>
      <c r="L100" s="84" t="s">
        <v>19</v>
      </c>
      <c r="M100" s="85"/>
      <c r="N100" s="87"/>
    </row>
    <row r="101" spans="1:14" ht="14.25" customHeight="1" x14ac:dyDescent="0.25">
      <c r="A101" s="80"/>
      <c r="B101" s="81" t="s">
        <v>101</v>
      </c>
      <c r="C101" s="82" t="s">
        <v>16</v>
      </c>
      <c r="D101" s="83">
        <v>2012</v>
      </c>
      <c r="E101" s="84">
        <v>49445.48046875</v>
      </c>
      <c r="F101" s="85"/>
      <c r="G101" s="84">
        <v>1639.5059794468395</v>
      </c>
      <c r="H101" s="85"/>
      <c r="I101" s="83">
        <v>2009</v>
      </c>
      <c r="J101" s="86">
        <v>74.117645263671875</v>
      </c>
      <c r="K101" s="85"/>
      <c r="L101" s="84" t="s">
        <v>167</v>
      </c>
      <c r="M101" s="85"/>
      <c r="N101" s="87"/>
    </row>
    <row r="102" spans="1:14" x14ac:dyDescent="0.25">
      <c r="B102" s="88" t="s">
        <v>102</v>
      </c>
      <c r="C102" s="89" t="s">
        <v>16</v>
      </c>
      <c r="D102" s="90" t="s">
        <v>19</v>
      </c>
      <c r="E102" s="91" t="s">
        <v>19</v>
      </c>
      <c r="F102" s="92"/>
      <c r="G102" s="93" t="s">
        <v>19</v>
      </c>
      <c r="H102" s="92"/>
      <c r="I102" s="90">
        <v>2004</v>
      </c>
      <c r="J102" s="94">
        <v>80.199996948242188</v>
      </c>
      <c r="K102" s="92"/>
      <c r="L102" s="91" t="s">
        <v>19</v>
      </c>
      <c r="M102" s="92"/>
    </row>
    <row r="103" spans="1:14" x14ac:dyDescent="0.25">
      <c r="B103" s="97" t="s">
        <v>103</v>
      </c>
      <c r="C103" s="98" t="s">
        <v>14</v>
      </c>
      <c r="D103" s="99">
        <v>2013</v>
      </c>
      <c r="E103" s="93">
        <v>1521.800048828125</v>
      </c>
      <c r="F103" s="105"/>
      <c r="G103" s="93">
        <v>39.405783406476445</v>
      </c>
      <c r="H103" s="105"/>
      <c r="I103" s="99">
        <v>2013</v>
      </c>
      <c r="J103" s="101">
        <v>88</v>
      </c>
      <c r="K103" s="92"/>
      <c r="L103" s="93">
        <v>44.779299325541416</v>
      </c>
      <c r="M103" s="105"/>
    </row>
    <row r="104" spans="1:14" x14ac:dyDescent="0.25">
      <c r="B104" s="88" t="s">
        <v>104</v>
      </c>
      <c r="C104" s="89" t="s">
        <v>14</v>
      </c>
      <c r="D104" s="90">
        <v>2009</v>
      </c>
      <c r="E104" s="91">
        <v>718.20001220703125</v>
      </c>
      <c r="F104" s="92"/>
      <c r="G104" s="93">
        <v>67.817033029125938</v>
      </c>
      <c r="H104" s="92"/>
      <c r="I104" s="90">
        <v>2009</v>
      </c>
      <c r="J104" s="94">
        <v>96.900001525878906</v>
      </c>
      <c r="K104" s="92"/>
      <c r="L104" s="91">
        <v>69.986617091037061</v>
      </c>
      <c r="M104" s="92"/>
    </row>
    <row r="105" spans="1:14" x14ac:dyDescent="0.25">
      <c r="B105" s="88" t="s">
        <v>105</v>
      </c>
      <c r="C105" s="89" t="s">
        <v>16</v>
      </c>
      <c r="D105" s="90">
        <v>2012</v>
      </c>
      <c r="E105" s="91">
        <v>342.92349243164062</v>
      </c>
      <c r="F105" s="92"/>
      <c r="G105" s="93">
        <v>170.13266979934781</v>
      </c>
      <c r="H105" s="92"/>
      <c r="I105" s="90" t="s">
        <v>19</v>
      </c>
      <c r="J105" s="94" t="s">
        <v>19</v>
      </c>
      <c r="K105" s="92"/>
      <c r="L105" s="91" t="s">
        <v>19</v>
      </c>
      <c r="M105" s="92"/>
    </row>
    <row r="106" spans="1:14" x14ac:dyDescent="0.25">
      <c r="B106" s="88" t="s">
        <v>106</v>
      </c>
      <c r="C106" s="89" t="s">
        <v>23</v>
      </c>
      <c r="D106" s="90">
        <v>2003</v>
      </c>
      <c r="E106" s="91">
        <v>22275</v>
      </c>
      <c r="F106" s="92">
        <v>8</v>
      </c>
      <c r="G106" s="93">
        <v>473.50043898964378</v>
      </c>
      <c r="H106" s="92"/>
      <c r="I106" s="90" t="s">
        <v>19</v>
      </c>
      <c r="J106" s="94" t="s">
        <v>19</v>
      </c>
      <c r="K106" s="92"/>
      <c r="L106" s="91" t="s">
        <v>19</v>
      </c>
      <c r="M106" s="92"/>
    </row>
    <row r="107" spans="1:14" x14ac:dyDescent="0.25">
      <c r="A107" s="80"/>
      <c r="B107" s="81" t="s">
        <v>107</v>
      </c>
      <c r="C107" s="82" t="s">
        <v>16</v>
      </c>
      <c r="D107" s="83">
        <v>2012</v>
      </c>
      <c r="E107" s="84">
        <v>80.900001525878906</v>
      </c>
      <c r="F107" s="85"/>
      <c r="G107" s="84">
        <v>19.853959656430526</v>
      </c>
      <c r="H107" s="85"/>
      <c r="I107" s="83">
        <v>2012</v>
      </c>
      <c r="J107" s="86">
        <v>42.099998474121094</v>
      </c>
      <c r="K107" s="85"/>
      <c r="L107" s="84">
        <v>47.159050774395567</v>
      </c>
      <c r="M107" s="85"/>
      <c r="N107" s="87"/>
    </row>
    <row r="108" spans="1:14" x14ac:dyDescent="0.25">
      <c r="A108" s="80"/>
      <c r="B108" s="81" t="s">
        <v>108</v>
      </c>
      <c r="C108" s="82" t="s">
        <v>16</v>
      </c>
      <c r="D108" s="83">
        <v>2004</v>
      </c>
      <c r="E108" s="84">
        <v>83</v>
      </c>
      <c r="F108" s="85"/>
      <c r="G108" s="84">
        <v>106.16009966258994</v>
      </c>
      <c r="H108" s="85"/>
      <c r="I108" s="83" t="s">
        <v>19</v>
      </c>
      <c r="J108" s="86" t="s">
        <v>19</v>
      </c>
      <c r="K108" s="85"/>
      <c r="L108" s="84" t="s">
        <v>19</v>
      </c>
      <c r="M108" s="85"/>
      <c r="N108" s="87"/>
    </row>
    <row r="109" spans="1:14" s="102" customFormat="1" ht="13.5" customHeight="1" x14ac:dyDescent="0.25">
      <c r="A109" s="80"/>
      <c r="B109" s="106" t="s">
        <v>109</v>
      </c>
      <c r="C109" s="107" t="s">
        <v>14</v>
      </c>
      <c r="D109" s="83">
        <v>2013</v>
      </c>
      <c r="E109" s="84">
        <v>975.4000244140625</v>
      </c>
      <c r="F109" s="85"/>
      <c r="G109" s="84">
        <v>49.277154301197911</v>
      </c>
      <c r="H109" s="85"/>
      <c r="I109" s="83">
        <v>2013</v>
      </c>
      <c r="J109" s="86">
        <v>61.900001525878906</v>
      </c>
      <c r="K109" s="85"/>
      <c r="L109" s="84">
        <v>79.607678653442861</v>
      </c>
      <c r="M109" s="108"/>
      <c r="N109" s="87"/>
    </row>
    <row r="110" spans="1:14" x14ac:dyDescent="0.25">
      <c r="A110" s="80"/>
      <c r="B110" s="81" t="s">
        <v>110</v>
      </c>
      <c r="C110" s="82" t="s">
        <v>16</v>
      </c>
      <c r="D110" s="83">
        <v>2012</v>
      </c>
      <c r="E110" s="84">
        <v>19.600000381469727</v>
      </c>
      <c r="F110" s="85"/>
      <c r="G110" s="84">
        <v>1.8119040598177674</v>
      </c>
      <c r="H110" s="85"/>
      <c r="I110" s="83">
        <v>2010</v>
      </c>
      <c r="J110" s="86">
        <v>74.199996948242188</v>
      </c>
      <c r="K110" s="85"/>
      <c r="L110" s="84" t="s">
        <v>167</v>
      </c>
      <c r="M110" s="85"/>
      <c r="N110" s="87"/>
    </row>
    <row r="111" spans="1:14" x14ac:dyDescent="0.25">
      <c r="A111" s="80"/>
      <c r="B111" s="81" t="s">
        <v>111</v>
      </c>
      <c r="C111" s="82" t="s">
        <v>14</v>
      </c>
      <c r="D111" s="83">
        <v>2013</v>
      </c>
      <c r="E111" s="84">
        <v>450.70001220703125</v>
      </c>
      <c r="F111" s="85"/>
      <c r="G111" s="84">
        <v>50.427380960227183</v>
      </c>
      <c r="H111" s="85"/>
      <c r="I111" s="83">
        <v>2013</v>
      </c>
      <c r="J111" s="86">
        <v>81.800003051757812</v>
      </c>
      <c r="K111" s="85"/>
      <c r="L111" s="84">
        <v>61.647162688148022</v>
      </c>
      <c r="M111" s="85"/>
      <c r="N111" s="87"/>
    </row>
    <row r="112" spans="1:14" x14ac:dyDescent="0.25">
      <c r="B112" s="88" t="s">
        <v>112</v>
      </c>
      <c r="C112" s="89" t="s">
        <v>16</v>
      </c>
      <c r="D112" s="90">
        <v>2012</v>
      </c>
      <c r="E112" s="91">
        <v>627.70001220703125</v>
      </c>
      <c r="F112" s="92"/>
      <c r="G112" s="93">
        <v>118.44460223352725</v>
      </c>
      <c r="H112" s="92"/>
      <c r="I112" s="90">
        <v>2012</v>
      </c>
      <c r="J112" s="94">
        <v>100</v>
      </c>
      <c r="K112" s="92">
        <v>20</v>
      </c>
      <c r="L112" s="91">
        <v>118.44460223352726</v>
      </c>
      <c r="M112" s="92"/>
    </row>
    <row r="113" spans="1:14" x14ac:dyDescent="0.25">
      <c r="B113" s="88" t="s">
        <v>113</v>
      </c>
      <c r="C113" s="89" t="s">
        <v>14</v>
      </c>
      <c r="D113" s="90">
        <v>2014</v>
      </c>
      <c r="E113" s="91">
        <v>285.52999877929687</v>
      </c>
      <c r="F113" s="92"/>
      <c r="G113" s="93">
        <v>52.653018172381124</v>
      </c>
      <c r="H113" s="92"/>
      <c r="I113" s="90">
        <v>2014</v>
      </c>
      <c r="J113" s="94">
        <v>87.699996948242187</v>
      </c>
      <c r="K113" s="92"/>
      <c r="L113" s="91">
        <v>60.03765108846617</v>
      </c>
      <c r="M113" s="92"/>
    </row>
    <row r="114" spans="1:14" x14ac:dyDescent="0.25">
      <c r="B114" s="88" t="s">
        <v>114</v>
      </c>
      <c r="C114" s="89" t="s">
        <v>14</v>
      </c>
      <c r="D114" s="90">
        <v>2013</v>
      </c>
      <c r="E114" s="91">
        <v>108.19999694824219</v>
      </c>
      <c r="F114" s="92"/>
      <c r="G114" s="93">
        <v>52.401686030708838</v>
      </c>
      <c r="H114" s="92"/>
      <c r="I114" s="90" t="s">
        <v>19</v>
      </c>
      <c r="J114" s="94" t="s">
        <v>19</v>
      </c>
      <c r="K114" s="92"/>
      <c r="L114" s="91" t="s">
        <v>19</v>
      </c>
      <c r="M114" s="92"/>
    </row>
    <row r="115" spans="1:14" x14ac:dyDescent="0.25">
      <c r="B115" s="88" t="s">
        <v>115</v>
      </c>
      <c r="C115" s="89" t="s">
        <v>16</v>
      </c>
      <c r="D115" s="90">
        <v>2012</v>
      </c>
      <c r="E115" s="91">
        <v>14647</v>
      </c>
      <c r="F115" s="92"/>
      <c r="G115" s="93">
        <v>277.20960774774261</v>
      </c>
      <c r="H115" s="92"/>
      <c r="I115" s="90">
        <v>2012</v>
      </c>
      <c r="J115" s="94">
        <v>93.800003051757813</v>
      </c>
      <c r="K115" s="92"/>
      <c r="L115" s="91">
        <v>295.53262124605834</v>
      </c>
      <c r="M115" s="92"/>
    </row>
    <row r="116" spans="1:14" x14ac:dyDescent="0.25">
      <c r="B116" s="88" t="s">
        <v>116</v>
      </c>
      <c r="C116" s="89" t="s">
        <v>14</v>
      </c>
      <c r="D116" s="90">
        <v>2012</v>
      </c>
      <c r="E116" s="91">
        <v>3620.800048828125</v>
      </c>
      <c r="F116" s="92"/>
      <c r="G116" s="93">
        <v>77.637791507370139</v>
      </c>
      <c r="H116" s="92"/>
      <c r="I116" s="90">
        <v>2010</v>
      </c>
      <c r="J116" s="94">
        <v>100</v>
      </c>
      <c r="K116" s="92"/>
      <c r="L116" s="91" t="s">
        <v>167</v>
      </c>
      <c r="M116" s="92"/>
    </row>
    <row r="117" spans="1:14" x14ac:dyDescent="0.25">
      <c r="A117" s="87"/>
      <c r="B117" s="81" t="s">
        <v>117</v>
      </c>
      <c r="C117" s="82" t="s">
        <v>16</v>
      </c>
      <c r="D117" s="95" t="s">
        <v>19</v>
      </c>
      <c r="E117" s="84" t="s">
        <v>19</v>
      </c>
      <c r="F117" s="85"/>
      <c r="G117" s="84" t="s">
        <v>19</v>
      </c>
      <c r="H117" s="85"/>
      <c r="I117" s="95">
        <v>2012</v>
      </c>
      <c r="J117" s="86">
        <v>96.599998474121094</v>
      </c>
      <c r="K117" s="85">
        <v>21</v>
      </c>
      <c r="L117" s="84" t="s">
        <v>19</v>
      </c>
      <c r="M117" s="85"/>
      <c r="N117" s="87"/>
    </row>
    <row r="118" spans="1:14" x14ac:dyDescent="0.25">
      <c r="A118" s="87"/>
      <c r="B118" s="81" t="s">
        <v>118</v>
      </c>
      <c r="C118" s="82" t="s">
        <v>16</v>
      </c>
      <c r="D118" s="95" t="s">
        <v>19</v>
      </c>
      <c r="E118" s="84" t="s">
        <v>19</v>
      </c>
      <c r="F118" s="85"/>
      <c r="G118" s="84" t="s">
        <v>19</v>
      </c>
      <c r="H118" s="85"/>
      <c r="I118" s="95">
        <v>2011</v>
      </c>
      <c r="J118" s="86">
        <v>60.5</v>
      </c>
      <c r="K118" s="85"/>
      <c r="L118" s="84" t="s">
        <v>19</v>
      </c>
      <c r="M118" s="85"/>
      <c r="N118" s="87"/>
    </row>
    <row r="119" spans="1:14" x14ac:dyDescent="0.25">
      <c r="A119" s="87"/>
      <c r="B119" s="81" t="s">
        <v>119</v>
      </c>
      <c r="C119" s="82" t="s">
        <v>16</v>
      </c>
      <c r="D119" s="95">
        <v>2012</v>
      </c>
      <c r="E119" s="84">
        <v>40.407001495361328</v>
      </c>
      <c r="F119" s="85"/>
      <c r="G119" s="84">
        <v>76.450947421384257</v>
      </c>
      <c r="H119" s="85"/>
      <c r="I119" s="95">
        <v>2012</v>
      </c>
      <c r="J119" s="86">
        <v>67.849998474121094</v>
      </c>
      <c r="K119" s="85"/>
      <c r="L119" s="84">
        <v>112.67641730389084</v>
      </c>
      <c r="M119" s="85"/>
      <c r="N119" s="87"/>
    </row>
    <row r="120" spans="1:14" x14ac:dyDescent="0.25">
      <c r="A120" s="87"/>
      <c r="B120" s="81" t="s">
        <v>120</v>
      </c>
      <c r="C120" s="82" t="s">
        <v>14</v>
      </c>
      <c r="D120" s="95">
        <v>2005</v>
      </c>
      <c r="E120" s="84">
        <v>737</v>
      </c>
      <c r="F120" s="85"/>
      <c r="G120" s="84">
        <v>81.61535954555859</v>
      </c>
      <c r="H120" s="85"/>
      <c r="I120" s="95">
        <v>2010</v>
      </c>
      <c r="J120" s="86">
        <v>86</v>
      </c>
      <c r="K120" s="85"/>
      <c r="L120" s="84" t="s">
        <v>167</v>
      </c>
      <c r="M120" s="85"/>
      <c r="N120" s="87"/>
    </row>
    <row r="121" spans="1:14" ht="12" customHeight="1" x14ac:dyDescent="0.25">
      <c r="A121" s="87"/>
      <c r="B121" s="81" t="s">
        <v>121</v>
      </c>
      <c r="C121" s="82" t="s">
        <v>14</v>
      </c>
      <c r="D121" s="106">
        <v>2013</v>
      </c>
      <c r="E121" s="84">
        <v>792</v>
      </c>
      <c r="F121" s="85"/>
      <c r="G121" s="84">
        <v>97.552335534706899</v>
      </c>
      <c r="H121" s="85"/>
      <c r="I121" s="106">
        <v>2012</v>
      </c>
      <c r="J121" s="86">
        <v>99.199996948242188</v>
      </c>
      <c r="K121" s="85"/>
      <c r="L121" s="84" t="s">
        <v>167</v>
      </c>
      <c r="M121" s="85"/>
      <c r="N121" s="87"/>
    </row>
    <row r="122" spans="1:14" x14ac:dyDescent="0.25">
      <c r="B122" s="88" t="s">
        <v>122</v>
      </c>
      <c r="C122" s="89" t="s">
        <v>16</v>
      </c>
      <c r="D122" s="90">
        <v>2007</v>
      </c>
      <c r="E122" s="91">
        <v>2301.10009765625</v>
      </c>
      <c r="F122" s="92"/>
      <c r="G122" s="93">
        <v>34.679370353358671</v>
      </c>
      <c r="H122" s="92"/>
      <c r="I122" s="90" t="s">
        <v>19</v>
      </c>
      <c r="J122" s="94" t="s">
        <v>19</v>
      </c>
      <c r="K122" s="92"/>
      <c r="L122" s="91" t="s">
        <v>19</v>
      </c>
      <c r="M122" s="92"/>
    </row>
    <row r="123" spans="1:14" x14ac:dyDescent="0.25">
      <c r="B123" s="88" t="s">
        <v>166</v>
      </c>
      <c r="C123" s="89" t="s">
        <v>16</v>
      </c>
      <c r="D123" s="90">
        <v>2008</v>
      </c>
      <c r="E123" s="91">
        <v>665.79998779296875</v>
      </c>
      <c r="F123" s="92"/>
      <c r="G123" s="93">
        <v>323.94833564122598</v>
      </c>
      <c r="H123" s="92"/>
      <c r="I123" s="90">
        <v>2008</v>
      </c>
      <c r="J123" s="94">
        <v>95</v>
      </c>
      <c r="K123" s="92"/>
      <c r="L123" s="91">
        <v>340.99824804339499</v>
      </c>
      <c r="M123" s="92"/>
    </row>
    <row r="124" spans="1:14" x14ac:dyDescent="0.25">
      <c r="B124" s="88" t="s">
        <v>123</v>
      </c>
      <c r="C124" s="89" t="s">
        <v>16</v>
      </c>
      <c r="D124" s="90" t="s">
        <v>19</v>
      </c>
      <c r="E124" s="91" t="s">
        <v>19</v>
      </c>
      <c r="F124" s="92"/>
      <c r="G124" s="93" t="s">
        <v>19</v>
      </c>
      <c r="H124" s="92"/>
      <c r="I124" s="90">
        <v>2002</v>
      </c>
      <c r="J124" s="94">
        <v>76.400001525878906</v>
      </c>
      <c r="K124" s="92"/>
      <c r="L124" s="91" t="s">
        <v>19</v>
      </c>
      <c r="M124" s="92"/>
    </row>
    <row r="125" spans="1:14" x14ac:dyDescent="0.25">
      <c r="B125" s="88" t="s">
        <v>124</v>
      </c>
      <c r="C125" s="89" t="s">
        <v>16</v>
      </c>
      <c r="D125" s="90">
        <v>2010</v>
      </c>
      <c r="E125" s="91">
        <v>1135</v>
      </c>
      <c r="F125" s="92"/>
      <c r="G125" s="93">
        <v>106.68101361813686</v>
      </c>
      <c r="H125" s="92"/>
      <c r="I125" s="90">
        <v>2012</v>
      </c>
      <c r="J125" s="94">
        <v>83</v>
      </c>
      <c r="K125" s="92"/>
      <c r="L125" s="91" t="s">
        <v>167</v>
      </c>
      <c r="M125" s="92"/>
    </row>
    <row r="126" spans="1:14" x14ac:dyDescent="0.25">
      <c r="B126" s="88" t="s">
        <v>125</v>
      </c>
      <c r="C126" s="89" t="s">
        <v>14</v>
      </c>
      <c r="D126" s="90">
        <v>2012</v>
      </c>
      <c r="E126" s="91">
        <v>3318</v>
      </c>
      <c r="F126" s="92"/>
      <c r="G126" s="93">
        <v>44.329138805475601</v>
      </c>
      <c r="H126" s="92"/>
      <c r="I126" s="90">
        <v>2012</v>
      </c>
      <c r="J126" s="94">
        <v>98.300003051757813</v>
      </c>
      <c r="K126" s="92"/>
      <c r="L126" s="91">
        <v>45.095765441772187</v>
      </c>
      <c r="M126" s="92"/>
    </row>
    <row r="127" spans="1:14" x14ac:dyDescent="0.25">
      <c r="A127" s="87"/>
      <c r="B127" s="81" t="s">
        <v>126</v>
      </c>
      <c r="C127" s="82" t="s">
        <v>16</v>
      </c>
      <c r="D127" s="95">
        <v>2009</v>
      </c>
      <c r="E127" s="84">
        <v>1579</v>
      </c>
      <c r="F127" s="85">
        <v>22</v>
      </c>
      <c r="G127" s="84">
        <v>34.452880296794874</v>
      </c>
      <c r="H127" s="85"/>
      <c r="I127" s="95" t="s">
        <v>19</v>
      </c>
      <c r="J127" s="86" t="s">
        <v>19</v>
      </c>
      <c r="K127" s="85"/>
      <c r="L127" s="84" t="s">
        <v>19</v>
      </c>
      <c r="M127" s="85"/>
      <c r="N127" s="87"/>
    </row>
    <row r="128" spans="1:14" x14ac:dyDescent="0.25">
      <c r="A128" s="87"/>
      <c r="B128" s="81" t="s">
        <v>127</v>
      </c>
      <c r="C128" s="82" t="s">
        <v>16</v>
      </c>
      <c r="D128" s="95">
        <v>2012</v>
      </c>
      <c r="E128" s="84">
        <v>1680.797119140625</v>
      </c>
      <c r="F128" s="85"/>
      <c r="G128" s="84">
        <v>187.74523695511564</v>
      </c>
      <c r="H128" s="85"/>
      <c r="I128" s="95" t="s">
        <v>19</v>
      </c>
      <c r="J128" s="86" t="s">
        <v>19</v>
      </c>
      <c r="K128" s="85"/>
      <c r="L128" s="84" t="s">
        <v>19</v>
      </c>
      <c r="M128" s="85"/>
      <c r="N128" s="87"/>
    </row>
    <row r="129" spans="1:20" ht="23.4" customHeight="1" x14ac:dyDescent="0.25">
      <c r="A129" s="87"/>
      <c r="B129" s="106" t="s">
        <v>165</v>
      </c>
      <c r="C129" s="82" t="s">
        <v>14</v>
      </c>
      <c r="D129" s="95">
        <v>2011</v>
      </c>
      <c r="E129" s="84">
        <v>3968</v>
      </c>
      <c r="F129" s="85"/>
      <c r="G129" s="84">
        <v>62.819650182888616</v>
      </c>
      <c r="H129" s="85"/>
      <c r="I129" s="95" t="s">
        <v>19</v>
      </c>
      <c r="J129" s="86" t="s">
        <v>19</v>
      </c>
      <c r="K129" s="85"/>
      <c r="L129" s="84" t="s">
        <v>19</v>
      </c>
      <c r="M129" s="85"/>
      <c r="N129" s="87"/>
    </row>
    <row r="130" spans="1:20" x14ac:dyDescent="0.25">
      <c r="A130" s="87"/>
      <c r="B130" s="81" t="s">
        <v>128</v>
      </c>
      <c r="C130" s="82" t="s">
        <v>16</v>
      </c>
      <c r="D130" s="95">
        <v>2009</v>
      </c>
      <c r="E130" s="84">
        <v>28267.80078125</v>
      </c>
      <c r="F130" s="85"/>
      <c r="G130" s="84">
        <v>989.81721276706526</v>
      </c>
      <c r="H130" s="85"/>
      <c r="I130" s="95">
        <v>2009</v>
      </c>
      <c r="J130" s="86">
        <v>95</v>
      </c>
      <c r="K130" s="85"/>
      <c r="L130" s="84">
        <v>1041.9128555442792</v>
      </c>
      <c r="M130" s="85"/>
      <c r="N130" s="87"/>
    </row>
    <row r="131" spans="1:20" ht="12" customHeight="1" x14ac:dyDescent="0.25">
      <c r="A131" s="87"/>
      <c r="B131" s="81" t="s">
        <v>129</v>
      </c>
      <c r="C131" s="82" t="s">
        <v>16</v>
      </c>
      <c r="D131" s="84" t="s">
        <v>19</v>
      </c>
      <c r="E131" s="84" t="s">
        <v>19</v>
      </c>
      <c r="F131" s="85"/>
      <c r="G131" s="84" t="s">
        <v>19</v>
      </c>
      <c r="H131" s="85"/>
      <c r="I131" s="106">
        <v>2012</v>
      </c>
      <c r="J131" s="86">
        <v>31.969999313354492</v>
      </c>
      <c r="K131" s="85">
        <v>23</v>
      </c>
      <c r="L131" s="84" t="s">
        <v>19</v>
      </c>
      <c r="M131" s="85"/>
      <c r="N131" s="87"/>
    </row>
    <row r="132" spans="1:20" x14ac:dyDescent="0.25">
      <c r="B132" s="88" t="s">
        <v>130</v>
      </c>
      <c r="C132" s="89" t="s">
        <v>16</v>
      </c>
      <c r="D132" s="90">
        <v>2012</v>
      </c>
      <c r="E132" s="91">
        <v>96.800003051757813</v>
      </c>
      <c r="F132" s="92">
        <v>24</v>
      </c>
      <c r="G132" s="93">
        <v>3.8902388064714688</v>
      </c>
      <c r="H132" s="92"/>
      <c r="I132" s="90">
        <v>2012</v>
      </c>
      <c r="J132" s="94">
        <v>18.5</v>
      </c>
      <c r="K132" s="92">
        <v>24</v>
      </c>
      <c r="L132" s="91">
        <v>21.02831787281875</v>
      </c>
      <c r="M132" s="92"/>
    </row>
    <row r="133" spans="1:20" x14ac:dyDescent="0.25">
      <c r="A133" s="71"/>
      <c r="B133" s="109"/>
      <c r="C133" s="109"/>
      <c r="D133" s="110"/>
      <c r="E133" s="111"/>
      <c r="F133" s="112"/>
      <c r="G133" s="113"/>
      <c r="H133" s="114"/>
      <c r="I133" s="114"/>
      <c r="J133" s="115"/>
      <c r="K133" s="116"/>
      <c r="L133" s="113"/>
      <c r="M133" s="114"/>
      <c r="N133" s="71"/>
    </row>
    <row r="134" spans="1:20" s="102" customFormat="1" ht="9" customHeight="1" x14ac:dyDescent="0.25">
      <c r="B134" s="97"/>
      <c r="C134" s="97"/>
      <c r="D134" s="99"/>
      <c r="E134" s="117"/>
      <c r="F134" s="60"/>
      <c r="G134" s="118"/>
      <c r="H134" s="61"/>
      <c r="I134" s="61"/>
      <c r="J134" s="62"/>
      <c r="K134" s="119"/>
      <c r="L134" s="118"/>
      <c r="M134" s="61"/>
    </row>
    <row r="135" spans="1:20" s="121" customFormat="1" x14ac:dyDescent="0.25">
      <c r="A135" s="167" t="s">
        <v>131</v>
      </c>
      <c r="B135" s="167"/>
      <c r="C135" s="167"/>
      <c r="D135" s="167"/>
      <c r="E135" s="167"/>
      <c r="F135" s="167"/>
      <c r="G135" s="167"/>
      <c r="H135" s="167"/>
      <c r="I135" s="120"/>
      <c r="L135" s="122"/>
      <c r="N135" s="122"/>
      <c r="P135" s="122"/>
    </row>
    <row r="136" spans="1:20" s="121" customFormat="1" ht="21" customHeight="1" x14ac:dyDescent="0.25">
      <c r="A136" s="168" t="s">
        <v>132</v>
      </c>
      <c r="B136" s="169"/>
      <c r="C136" s="169"/>
      <c r="D136" s="169"/>
      <c r="E136" s="169"/>
      <c r="F136" s="169"/>
      <c r="G136" s="169"/>
      <c r="H136" s="169"/>
      <c r="I136" s="169"/>
      <c r="J136" s="169"/>
      <c r="K136" s="169"/>
      <c r="L136" s="169"/>
      <c r="M136" s="169"/>
      <c r="N136" s="123"/>
      <c r="O136" s="123"/>
      <c r="Q136" s="123"/>
    </row>
    <row r="137" spans="1:20" s="121" customFormat="1" ht="14.25" customHeight="1" x14ac:dyDescent="0.25">
      <c r="A137" s="168" t="s">
        <v>133</v>
      </c>
      <c r="B137" s="168"/>
      <c r="C137" s="168"/>
      <c r="D137" s="168"/>
      <c r="E137" s="168"/>
      <c r="F137" s="168"/>
      <c r="G137" s="168"/>
      <c r="H137" s="168"/>
      <c r="I137" s="168"/>
      <c r="J137" s="168"/>
      <c r="K137" s="168"/>
      <c r="L137" s="168"/>
      <c r="M137" s="168"/>
      <c r="N137" s="123"/>
      <c r="O137" s="123"/>
      <c r="Q137" s="123"/>
    </row>
    <row r="138" spans="1:20" s="121" customFormat="1" ht="13.2" customHeight="1" x14ac:dyDescent="0.25">
      <c r="A138" s="168" t="s">
        <v>134</v>
      </c>
      <c r="B138" s="168"/>
      <c r="C138" s="168"/>
      <c r="D138" s="168"/>
      <c r="E138" s="168"/>
      <c r="F138" s="168"/>
      <c r="G138" s="168"/>
      <c r="H138" s="168"/>
      <c r="I138" s="168"/>
      <c r="J138" s="168"/>
      <c r="K138" s="168"/>
      <c r="L138" s="168"/>
      <c r="M138" s="168"/>
      <c r="N138" s="123"/>
      <c r="O138" s="123"/>
      <c r="Q138" s="123"/>
    </row>
    <row r="139" spans="1:20" s="121" customFormat="1" ht="15" customHeight="1" x14ac:dyDescent="0.25">
      <c r="A139" s="160" t="s">
        <v>135</v>
      </c>
      <c r="B139" s="160"/>
      <c r="C139" s="160"/>
      <c r="D139" s="160"/>
      <c r="E139" s="160"/>
      <c r="F139" s="160"/>
      <c r="G139" s="160"/>
      <c r="H139" s="160"/>
      <c r="I139" s="160"/>
      <c r="J139" s="160"/>
      <c r="K139" s="160"/>
      <c r="L139" s="160"/>
      <c r="M139" s="160"/>
      <c r="N139" s="124"/>
      <c r="O139" s="124"/>
      <c r="P139" s="124"/>
      <c r="Q139" s="124"/>
    </row>
    <row r="140" spans="1:20" s="121" customFormat="1" ht="9" customHeight="1" x14ac:dyDescent="0.25">
      <c r="B140" s="125"/>
      <c r="C140" s="125"/>
      <c r="D140" s="126"/>
      <c r="E140" s="127"/>
      <c r="F140" s="128"/>
      <c r="G140" s="127"/>
      <c r="H140" s="129"/>
      <c r="I140" s="130"/>
      <c r="J140" s="131"/>
      <c r="K140" s="132"/>
      <c r="L140" s="127"/>
      <c r="M140" s="129"/>
      <c r="N140" s="122"/>
      <c r="O140" s="123"/>
      <c r="P140" s="122"/>
      <c r="Q140" s="123"/>
    </row>
    <row r="141" spans="1:20" s="121" customFormat="1" ht="20.25" customHeight="1" x14ac:dyDescent="0.25">
      <c r="A141" s="133" t="s">
        <v>136</v>
      </c>
      <c r="D141" s="134"/>
      <c r="E141" s="135"/>
      <c r="F141" s="128"/>
      <c r="G141" s="135"/>
      <c r="H141" s="136"/>
      <c r="I141" s="137"/>
      <c r="J141" s="131"/>
      <c r="K141" s="132"/>
      <c r="L141" s="135"/>
      <c r="M141" s="136"/>
      <c r="N141" s="122"/>
      <c r="O141" s="123"/>
      <c r="P141" s="122"/>
      <c r="Q141" s="123"/>
    </row>
    <row r="142" spans="1:20" s="121" customFormat="1" ht="12" customHeight="1" x14ac:dyDescent="0.25">
      <c r="A142" s="138">
        <v>1</v>
      </c>
      <c r="B142" s="161" t="s">
        <v>168</v>
      </c>
      <c r="C142" s="161"/>
      <c r="D142" s="161"/>
      <c r="E142" s="161"/>
      <c r="F142" s="161"/>
      <c r="G142" s="161"/>
      <c r="H142" s="161"/>
      <c r="I142" s="161"/>
      <c r="J142" s="161"/>
      <c r="K142" s="161"/>
      <c r="L142" s="161"/>
      <c r="M142" s="161"/>
      <c r="N142" s="122"/>
      <c r="O142" s="123"/>
      <c r="P142" s="122"/>
      <c r="Q142" s="123"/>
    </row>
    <row r="143" spans="1:20" s="121" customFormat="1" ht="12.6" customHeight="1" x14ac:dyDescent="0.25">
      <c r="A143" s="138">
        <v>2</v>
      </c>
      <c r="B143" s="161" t="s">
        <v>137</v>
      </c>
      <c r="C143" s="161"/>
      <c r="D143" s="161"/>
      <c r="E143" s="161"/>
      <c r="F143" s="161"/>
      <c r="G143" s="161"/>
      <c r="H143" s="161"/>
      <c r="I143" s="161"/>
      <c r="J143" s="161"/>
      <c r="K143" s="161"/>
      <c r="L143" s="161"/>
      <c r="M143" s="161"/>
      <c r="N143" s="139"/>
      <c r="O143" s="139"/>
      <c r="P143" s="139"/>
      <c r="Q143" s="139"/>
      <c r="R143" s="139"/>
      <c r="S143" s="139"/>
      <c r="T143" s="139"/>
    </row>
    <row r="144" spans="1:20" s="121" customFormat="1" ht="21" customHeight="1" x14ac:dyDescent="0.25">
      <c r="A144" s="138">
        <v>3</v>
      </c>
      <c r="B144" s="161" t="s">
        <v>138</v>
      </c>
      <c r="C144" s="161"/>
      <c r="D144" s="161"/>
      <c r="E144" s="161"/>
      <c r="F144" s="161"/>
      <c r="G144" s="161"/>
      <c r="H144" s="161"/>
      <c r="I144" s="161"/>
      <c r="J144" s="161"/>
      <c r="K144" s="161"/>
      <c r="L144" s="161"/>
      <c r="M144" s="161"/>
      <c r="N144" s="140"/>
      <c r="O144" s="140"/>
      <c r="P144" s="140"/>
      <c r="Q144" s="140"/>
      <c r="R144" s="140"/>
      <c r="S144" s="140"/>
      <c r="T144" s="140"/>
    </row>
    <row r="145" spans="1:20" s="121" customFormat="1" ht="12.6" customHeight="1" x14ac:dyDescent="0.25">
      <c r="A145" s="138">
        <v>4</v>
      </c>
      <c r="B145" s="161" t="s">
        <v>139</v>
      </c>
      <c r="C145" s="161"/>
      <c r="D145" s="161"/>
      <c r="E145" s="161"/>
      <c r="F145" s="161"/>
      <c r="G145" s="161"/>
      <c r="H145" s="161"/>
      <c r="I145" s="161"/>
      <c r="J145" s="161"/>
      <c r="K145" s="161"/>
      <c r="L145" s="161"/>
      <c r="M145" s="161"/>
      <c r="N145" s="140"/>
      <c r="O145" s="140"/>
      <c r="P145" s="140"/>
      <c r="Q145" s="140"/>
      <c r="R145" s="140"/>
      <c r="S145" s="140"/>
      <c r="T145" s="140"/>
    </row>
    <row r="146" spans="1:20" s="121" customFormat="1" ht="21.6" customHeight="1" x14ac:dyDescent="0.25">
      <c r="A146" s="138">
        <v>5</v>
      </c>
      <c r="B146" s="161" t="s">
        <v>140</v>
      </c>
      <c r="C146" s="161"/>
      <c r="D146" s="161"/>
      <c r="E146" s="161"/>
      <c r="F146" s="161"/>
      <c r="G146" s="161"/>
      <c r="H146" s="161"/>
      <c r="I146" s="161"/>
      <c r="J146" s="161"/>
      <c r="K146" s="161"/>
      <c r="L146" s="161"/>
      <c r="M146" s="161"/>
      <c r="N146" s="140"/>
      <c r="O146" s="140"/>
      <c r="P146" s="140"/>
      <c r="Q146" s="140"/>
      <c r="R146" s="140"/>
      <c r="S146" s="140"/>
      <c r="T146" s="140"/>
    </row>
    <row r="147" spans="1:20" s="121" customFormat="1" ht="12.6" customHeight="1" x14ac:dyDescent="0.25">
      <c r="A147" s="138">
        <v>6</v>
      </c>
      <c r="B147" s="161" t="s">
        <v>141</v>
      </c>
      <c r="C147" s="161"/>
      <c r="D147" s="161"/>
      <c r="E147" s="161"/>
      <c r="F147" s="161"/>
      <c r="G147" s="161"/>
      <c r="H147" s="161"/>
      <c r="I147" s="161"/>
      <c r="J147" s="161"/>
      <c r="K147" s="161"/>
      <c r="L147" s="161"/>
      <c r="M147" s="161"/>
      <c r="N147" s="140"/>
      <c r="O147" s="140"/>
      <c r="P147" s="140"/>
      <c r="Q147" s="140"/>
      <c r="R147" s="140"/>
      <c r="S147" s="140"/>
      <c r="T147" s="140"/>
    </row>
    <row r="148" spans="1:20" s="121" customFormat="1" ht="12.6" customHeight="1" x14ac:dyDescent="0.25">
      <c r="A148" s="138">
        <v>7</v>
      </c>
      <c r="B148" s="161" t="s">
        <v>142</v>
      </c>
      <c r="C148" s="161"/>
      <c r="D148" s="161"/>
      <c r="E148" s="161"/>
      <c r="F148" s="161"/>
      <c r="G148" s="161"/>
      <c r="H148" s="161"/>
      <c r="I148" s="161"/>
      <c r="J148" s="161"/>
      <c r="K148" s="161"/>
      <c r="L148" s="161"/>
      <c r="M148" s="161"/>
      <c r="N148" s="140"/>
      <c r="O148" s="140"/>
      <c r="P148" s="140"/>
      <c r="Q148" s="140"/>
      <c r="R148" s="140"/>
      <c r="S148" s="140"/>
      <c r="T148" s="140"/>
    </row>
    <row r="149" spans="1:20" s="121" customFormat="1" ht="12.6" customHeight="1" x14ac:dyDescent="0.25">
      <c r="A149" s="138">
        <v>8</v>
      </c>
      <c r="B149" s="161" t="s">
        <v>143</v>
      </c>
      <c r="C149" s="161"/>
      <c r="D149" s="161"/>
      <c r="E149" s="161"/>
      <c r="F149" s="161"/>
      <c r="G149" s="161"/>
      <c r="H149" s="161"/>
      <c r="I149" s="161"/>
      <c r="J149" s="161"/>
      <c r="K149" s="161"/>
      <c r="L149" s="161"/>
      <c r="M149" s="161"/>
      <c r="N149" s="140"/>
      <c r="O149" s="140"/>
      <c r="P149" s="140"/>
      <c r="Q149" s="140"/>
      <c r="R149" s="140"/>
      <c r="S149" s="140"/>
      <c r="T149" s="140"/>
    </row>
    <row r="150" spans="1:20" s="121" customFormat="1" ht="21.6" customHeight="1" x14ac:dyDescent="0.25">
      <c r="A150" s="138">
        <v>9</v>
      </c>
      <c r="B150" s="161" t="s">
        <v>144</v>
      </c>
      <c r="C150" s="161"/>
      <c r="D150" s="161"/>
      <c r="E150" s="161"/>
      <c r="F150" s="161"/>
      <c r="G150" s="161"/>
      <c r="H150" s="161"/>
      <c r="I150" s="161"/>
      <c r="J150" s="161"/>
      <c r="K150" s="161"/>
      <c r="L150" s="161"/>
      <c r="M150" s="161"/>
      <c r="N150" s="140"/>
      <c r="O150" s="140"/>
      <c r="P150" s="140"/>
      <c r="Q150" s="140"/>
      <c r="R150" s="140"/>
      <c r="S150" s="140"/>
      <c r="T150" s="140"/>
    </row>
    <row r="151" spans="1:20" s="121" customFormat="1" ht="54" customHeight="1" x14ac:dyDescent="0.25">
      <c r="A151" s="138">
        <v>10</v>
      </c>
      <c r="B151" s="161" t="s">
        <v>145</v>
      </c>
      <c r="C151" s="161"/>
      <c r="D151" s="161"/>
      <c r="E151" s="161"/>
      <c r="F151" s="161"/>
      <c r="G151" s="161"/>
      <c r="H151" s="161"/>
      <c r="I151" s="161"/>
      <c r="J151" s="161"/>
      <c r="K151" s="161"/>
      <c r="L151" s="161"/>
      <c r="M151" s="161"/>
      <c r="N151" s="140"/>
      <c r="O151" s="140"/>
      <c r="P151" s="140"/>
      <c r="Q151" s="140"/>
      <c r="R151" s="140"/>
      <c r="S151" s="140"/>
      <c r="T151" s="140"/>
    </row>
    <row r="152" spans="1:20" s="121" customFormat="1" ht="12.6" customHeight="1" x14ac:dyDescent="0.25">
      <c r="A152" s="138">
        <v>11</v>
      </c>
      <c r="B152" s="161" t="s">
        <v>146</v>
      </c>
      <c r="C152" s="161"/>
      <c r="D152" s="161"/>
      <c r="E152" s="161"/>
      <c r="F152" s="161"/>
      <c r="G152" s="161"/>
      <c r="H152" s="161"/>
      <c r="I152" s="161"/>
      <c r="J152" s="161"/>
      <c r="K152" s="161"/>
      <c r="L152" s="161"/>
      <c r="M152" s="161"/>
      <c r="N152" s="140"/>
      <c r="O152" s="140"/>
      <c r="P152" s="140"/>
      <c r="Q152" s="140"/>
      <c r="R152" s="140"/>
      <c r="S152" s="140"/>
      <c r="T152" s="140"/>
    </row>
    <row r="153" spans="1:20" s="121" customFormat="1" ht="12.6" customHeight="1" x14ac:dyDescent="0.25">
      <c r="A153" s="138">
        <v>12</v>
      </c>
      <c r="B153" s="161" t="s">
        <v>147</v>
      </c>
      <c r="C153" s="161"/>
      <c r="D153" s="161"/>
      <c r="E153" s="161"/>
      <c r="F153" s="161"/>
      <c r="G153" s="161"/>
      <c r="H153" s="161"/>
      <c r="I153" s="161"/>
      <c r="J153" s="161"/>
      <c r="K153" s="161"/>
      <c r="L153" s="161"/>
      <c r="M153" s="161"/>
      <c r="N153" s="140"/>
      <c r="O153" s="140"/>
      <c r="P153" s="140"/>
      <c r="Q153" s="140"/>
      <c r="R153" s="140"/>
      <c r="S153" s="140"/>
      <c r="T153" s="140"/>
    </row>
    <row r="154" spans="1:20" s="121" customFormat="1" ht="21.6" customHeight="1" x14ac:dyDescent="0.25">
      <c r="A154" s="138">
        <v>13</v>
      </c>
      <c r="B154" s="161" t="s">
        <v>148</v>
      </c>
      <c r="C154" s="161"/>
      <c r="D154" s="161"/>
      <c r="E154" s="161"/>
      <c r="F154" s="161"/>
      <c r="G154" s="161"/>
      <c r="H154" s="161"/>
      <c r="I154" s="161"/>
      <c r="J154" s="161"/>
      <c r="K154" s="161"/>
      <c r="L154" s="161"/>
      <c r="M154" s="161"/>
      <c r="N154" s="140"/>
      <c r="O154" s="140"/>
      <c r="P154" s="140"/>
      <c r="Q154" s="140"/>
      <c r="R154" s="140"/>
      <c r="S154" s="140"/>
      <c r="T154" s="140"/>
    </row>
    <row r="155" spans="1:20" s="121" customFormat="1" ht="12.6" customHeight="1" x14ac:dyDescent="0.25">
      <c r="A155" s="138">
        <v>14</v>
      </c>
      <c r="B155" s="161" t="s">
        <v>149</v>
      </c>
      <c r="C155" s="161"/>
      <c r="D155" s="161"/>
      <c r="E155" s="161"/>
      <c r="F155" s="161"/>
      <c r="G155" s="161"/>
      <c r="H155" s="161"/>
      <c r="I155" s="161"/>
      <c r="J155" s="161"/>
      <c r="K155" s="161"/>
      <c r="L155" s="161"/>
      <c r="M155" s="161"/>
      <c r="N155" s="140"/>
      <c r="O155" s="140"/>
      <c r="P155" s="140"/>
      <c r="Q155" s="140"/>
      <c r="R155" s="140"/>
      <c r="S155" s="140"/>
      <c r="T155" s="140"/>
    </row>
    <row r="156" spans="1:20" s="121" customFormat="1" ht="12.6" customHeight="1" x14ac:dyDescent="0.25">
      <c r="A156" s="138">
        <v>15</v>
      </c>
      <c r="B156" s="161" t="s">
        <v>150</v>
      </c>
      <c r="C156" s="161"/>
      <c r="D156" s="161"/>
      <c r="E156" s="161"/>
      <c r="F156" s="161"/>
      <c r="G156" s="161"/>
      <c r="H156" s="161"/>
      <c r="I156" s="161"/>
      <c r="J156" s="161"/>
      <c r="K156" s="161"/>
      <c r="L156" s="161"/>
      <c r="M156" s="161"/>
      <c r="N156" s="140"/>
      <c r="O156" s="140"/>
      <c r="P156" s="140"/>
      <c r="Q156" s="140"/>
      <c r="R156" s="140"/>
      <c r="S156" s="140"/>
      <c r="T156" s="140"/>
    </row>
    <row r="157" spans="1:20" s="121" customFormat="1" ht="12.6" customHeight="1" x14ac:dyDescent="0.25">
      <c r="A157" s="138">
        <v>16</v>
      </c>
      <c r="B157" s="161" t="s">
        <v>151</v>
      </c>
      <c r="C157" s="161"/>
      <c r="D157" s="161"/>
      <c r="E157" s="161"/>
      <c r="F157" s="161"/>
      <c r="G157" s="161"/>
      <c r="H157" s="161"/>
      <c r="I157" s="161"/>
      <c r="J157" s="161"/>
      <c r="K157" s="161"/>
      <c r="L157" s="161"/>
      <c r="M157" s="161"/>
      <c r="N157" s="140"/>
      <c r="O157" s="140"/>
      <c r="P157" s="140"/>
      <c r="Q157" s="140"/>
      <c r="R157" s="140"/>
      <c r="S157" s="140"/>
      <c r="T157" s="140"/>
    </row>
    <row r="158" spans="1:20" s="121" customFormat="1" ht="12.6" customHeight="1" x14ac:dyDescent="0.25">
      <c r="A158" s="138">
        <v>17</v>
      </c>
      <c r="B158" s="161" t="s">
        <v>152</v>
      </c>
      <c r="C158" s="161"/>
      <c r="D158" s="161"/>
      <c r="E158" s="161"/>
      <c r="F158" s="161"/>
      <c r="G158" s="161"/>
      <c r="H158" s="161"/>
      <c r="I158" s="161"/>
      <c r="J158" s="161"/>
      <c r="K158" s="161"/>
      <c r="L158" s="161"/>
      <c r="M158" s="161"/>
      <c r="N158" s="140"/>
      <c r="O158" s="140"/>
      <c r="P158" s="140"/>
      <c r="Q158" s="140"/>
      <c r="R158" s="140"/>
      <c r="S158" s="140"/>
      <c r="T158" s="140"/>
    </row>
    <row r="159" spans="1:20" s="121" customFormat="1" ht="12.6" customHeight="1" x14ac:dyDescent="0.25">
      <c r="A159" s="138">
        <v>18</v>
      </c>
      <c r="B159" s="161" t="s">
        <v>153</v>
      </c>
      <c r="C159" s="161"/>
      <c r="D159" s="161"/>
      <c r="E159" s="161"/>
      <c r="F159" s="161"/>
      <c r="G159" s="161"/>
      <c r="H159" s="161"/>
      <c r="I159" s="161"/>
      <c r="J159" s="161"/>
      <c r="K159" s="161"/>
      <c r="L159" s="161"/>
      <c r="M159" s="161"/>
      <c r="N159" s="140"/>
      <c r="O159" s="140"/>
      <c r="P159" s="140"/>
      <c r="Q159" s="140"/>
      <c r="R159" s="140"/>
      <c r="S159" s="140"/>
      <c r="T159" s="140"/>
    </row>
    <row r="160" spans="1:20" s="121" customFormat="1" ht="12.6" customHeight="1" x14ac:dyDescent="0.25">
      <c r="A160" s="138">
        <v>19</v>
      </c>
      <c r="B160" s="161" t="s">
        <v>154</v>
      </c>
      <c r="C160" s="161"/>
      <c r="D160" s="161"/>
      <c r="E160" s="161"/>
      <c r="F160" s="161"/>
      <c r="G160" s="161"/>
      <c r="H160" s="161"/>
      <c r="I160" s="161"/>
      <c r="J160" s="161"/>
      <c r="K160" s="161"/>
      <c r="L160" s="161"/>
      <c r="M160" s="161"/>
      <c r="N160" s="140"/>
      <c r="O160" s="140"/>
      <c r="P160" s="140"/>
      <c r="Q160" s="140"/>
      <c r="R160" s="140"/>
      <c r="S160" s="140"/>
      <c r="T160" s="140"/>
    </row>
    <row r="161" spans="1:20" s="121" customFormat="1" ht="12.6" customHeight="1" x14ac:dyDescent="0.25">
      <c r="A161" s="138">
        <v>20</v>
      </c>
      <c r="B161" s="161" t="s">
        <v>155</v>
      </c>
      <c r="C161" s="161"/>
      <c r="D161" s="161"/>
      <c r="E161" s="161"/>
      <c r="F161" s="161"/>
      <c r="G161" s="161"/>
      <c r="H161" s="161"/>
      <c r="I161" s="161"/>
      <c r="J161" s="161"/>
      <c r="K161" s="161"/>
      <c r="L161" s="161"/>
      <c r="M161" s="161"/>
      <c r="N161" s="140"/>
      <c r="O161" s="140"/>
      <c r="P161" s="140"/>
      <c r="Q161" s="140"/>
      <c r="R161" s="140"/>
      <c r="S161" s="140"/>
      <c r="T161" s="140"/>
    </row>
    <row r="162" spans="1:20" s="121" customFormat="1" ht="21" customHeight="1" x14ac:dyDescent="0.25">
      <c r="A162" s="138">
        <v>21</v>
      </c>
      <c r="B162" s="161" t="s">
        <v>156</v>
      </c>
      <c r="C162" s="161"/>
      <c r="D162" s="161"/>
      <c r="E162" s="161"/>
      <c r="F162" s="161"/>
      <c r="G162" s="161"/>
      <c r="H162" s="161"/>
      <c r="I162" s="161"/>
      <c r="J162" s="161"/>
      <c r="K162" s="161"/>
      <c r="L162" s="161"/>
      <c r="M162" s="161"/>
      <c r="N162" s="140"/>
      <c r="O162" s="140"/>
      <c r="P162" s="140"/>
      <c r="Q162" s="140"/>
      <c r="R162" s="140"/>
      <c r="S162" s="140"/>
      <c r="T162" s="140"/>
    </row>
    <row r="163" spans="1:20" s="121" customFormat="1" ht="12.6" customHeight="1" x14ac:dyDescent="0.25">
      <c r="A163" s="138">
        <v>22</v>
      </c>
      <c r="B163" s="161" t="s">
        <v>157</v>
      </c>
      <c r="C163" s="161"/>
      <c r="D163" s="161"/>
      <c r="E163" s="161"/>
      <c r="F163" s="161"/>
      <c r="G163" s="161"/>
      <c r="H163" s="161"/>
      <c r="I163" s="161"/>
      <c r="J163" s="161"/>
      <c r="K163" s="161"/>
      <c r="L163" s="161"/>
      <c r="M163" s="161"/>
      <c r="N163" s="140"/>
      <c r="O163" s="140"/>
      <c r="P163" s="140"/>
      <c r="Q163" s="140"/>
      <c r="R163" s="140"/>
      <c r="S163" s="140"/>
      <c r="T163" s="140"/>
    </row>
    <row r="164" spans="1:20" s="121" customFormat="1" ht="12.6" customHeight="1" x14ac:dyDescent="0.25">
      <c r="A164" s="138">
        <v>23</v>
      </c>
      <c r="B164" s="161" t="s">
        <v>158</v>
      </c>
      <c r="C164" s="161"/>
      <c r="D164" s="161"/>
      <c r="E164" s="161"/>
      <c r="F164" s="161"/>
      <c r="G164" s="161"/>
      <c r="H164" s="161"/>
      <c r="I164" s="161"/>
      <c r="J164" s="161"/>
      <c r="K164" s="161"/>
      <c r="L164" s="161"/>
      <c r="M164" s="161"/>
      <c r="N164" s="140"/>
      <c r="O164" s="140"/>
      <c r="P164" s="140"/>
      <c r="Q164" s="140"/>
      <c r="R164" s="140"/>
      <c r="S164" s="140"/>
      <c r="T164" s="140"/>
    </row>
    <row r="165" spans="1:20" s="121" customFormat="1" ht="33.75" customHeight="1" x14ac:dyDescent="0.25">
      <c r="A165" s="138">
        <v>24</v>
      </c>
      <c r="B165" s="161" t="s">
        <v>159</v>
      </c>
      <c r="C165" s="161"/>
      <c r="D165" s="161"/>
      <c r="E165" s="161"/>
      <c r="F165" s="161"/>
      <c r="G165" s="161"/>
      <c r="H165" s="161"/>
      <c r="I165" s="161"/>
      <c r="J165" s="161"/>
      <c r="K165" s="161"/>
      <c r="L165" s="161"/>
      <c r="M165" s="161"/>
      <c r="N165" s="140"/>
      <c r="O165" s="140"/>
      <c r="P165" s="140"/>
      <c r="Q165" s="140"/>
      <c r="R165" s="140"/>
      <c r="S165" s="140"/>
      <c r="T165" s="140"/>
    </row>
    <row r="166" spans="1:20" s="121" customFormat="1" ht="10.5" customHeight="1" x14ac:dyDescent="0.25">
      <c r="B166" s="141"/>
      <c r="C166" s="141"/>
      <c r="D166" s="126"/>
      <c r="E166" s="127"/>
      <c r="F166" s="128"/>
      <c r="G166" s="127"/>
      <c r="H166" s="129"/>
      <c r="I166" s="130"/>
      <c r="J166" s="131"/>
      <c r="K166" s="132"/>
      <c r="L166" s="127"/>
      <c r="M166" s="129"/>
      <c r="N166" s="122"/>
      <c r="O166" s="123"/>
      <c r="P166" s="122"/>
      <c r="Q166" s="123"/>
    </row>
    <row r="167" spans="1:20" s="121" customFormat="1" ht="10.5" customHeight="1" x14ac:dyDescent="0.25">
      <c r="A167" s="142" t="s">
        <v>160</v>
      </c>
      <c r="D167" s="143"/>
      <c r="E167" s="144"/>
      <c r="F167" s="145"/>
      <c r="G167" s="146"/>
      <c r="H167" s="147"/>
      <c r="I167" s="147"/>
      <c r="J167" s="148"/>
      <c r="K167" s="149"/>
      <c r="L167" s="150"/>
      <c r="N167" s="122"/>
      <c r="P167" s="122"/>
    </row>
    <row r="168" spans="1:20" s="121" customFormat="1" ht="3.75" hidden="1" customHeight="1" x14ac:dyDescent="0.25">
      <c r="A168" s="151"/>
      <c r="D168" s="134"/>
      <c r="E168" s="152"/>
      <c r="F168" s="153"/>
      <c r="G168" s="154"/>
      <c r="H168" s="131"/>
      <c r="I168" s="131"/>
      <c r="J168" s="155"/>
      <c r="K168" s="156"/>
      <c r="L168" s="150"/>
      <c r="N168" s="122"/>
      <c r="P168" s="122"/>
    </row>
    <row r="169" spans="1:20" s="121" customFormat="1" ht="28.8" customHeight="1" x14ac:dyDescent="0.25">
      <c r="A169" s="170" t="s">
        <v>170</v>
      </c>
      <c r="B169" s="170"/>
      <c r="C169" s="170"/>
      <c r="D169" s="170"/>
      <c r="E169" s="170"/>
      <c r="F169" s="170"/>
      <c r="G169" s="170"/>
      <c r="H169" s="170"/>
      <c r="I169" s="170"/>
      <c r="J169" s="170"/>
      <c r="K169" s="170"/>
      <c r="L169" s="170"/>
      <c r="M169" s="170"/>
      <c r="N169" s="157"/>
      <c r="O169" s="157"/>
      <c r="P169" s="157"/>
      <c r="Q169" s="157"/>
    </row>
    <row r="170" spans="1:20" s="121" customFormat="1" ht="58.8" customHeight="1" x14ac:dyDescent="0.25">
      <c r="A170" s="162" t="s">
        <v>176</v>
      </c>
      <c r="B170" s="162"/>
      <c r="C170" s="162"/>
      <c r="D170" s="162"/>
      <c r="E170" s="162"/>
      <c r="F170" s="162"/>
      <c r="G170" s="162"/>
      <c r="H170" s="162"/>
      <c r="I170" s="162"/>
      <c r="J170" s="162"/>
      <c r="K170" s="162"/>
      <c r="L170" s="162"/>
      <c r="M170" s="162"/>
      <c r="N170" s="157"/>
      <c r="O170" s="157"/>
      <c r="P170" s="157"/>
      <c r="Q170" s="157"/>
    </row>
    <row r="171" spans="1:20" s="121" customFormat="1" ht="37.799999999999997" customHeight="1" x14ac:dyDescent="0.25">
      <c r="A171" s="170" t="s">
        <v>171</v>
      </c>
      <c r="B171" s="170"/>
      <c r="C171" s="170"/>
      <c r="D171" s="170"/>
      <c r="E171" s="170"/>
      <c r="F171" s="170"/>
      <c r="G171" s="170"/>
      <c r="H171" s="170"/>
      <c r="I171" s="170"/>
      <c r="J171" s="170"/>
      <c r="K171" s="170"/>
      <c r="L171" s="170"/>
      <c r="M171" s="170"/>
      <c r="N171" s="157"/>
      <c r="O171" s="157"/>
      <c r="P171" s="157"/>
      <c r="Q171" s="157"/>
    </row>
    <row r="172" spans="1:20" s="121" customFormat="1" ht="28.8" customHeight="1" x14ac:dyDescent="0.25">
      <c r="A172" s="170" t="s">
        <v>161</v>
      </c>
      <c r="B172" s="170"/>
      <c r="C172" s="170"/>
      <c r="D172" s="170"/>
      <c r="E172" s="170"/>
      <c r="F172" s="170"/>
      <c r="G172" s="170"/>
      <c r="H172" s="170"/>
      <c r="I172" s="170"/>
      <c r="J172" s="170"/>
      <c r="K172" s="170"/>
      <c r="L172" s="170"/>
      <c r="M172" s="170"/>
      <c r="N172" s="157"/>
      <c r="O172" s="157"/>
      <c r="P172" s="157"/>
      <c r="Q172" s="157"/>
    </row>
    <row r="173" spans="1:20" s="121" customFormat="1" ht="25.2" customHeight="1" x14ac:dyDescent="0.25">
      <c r="A173" s="170" t="s">
        <v>172</v>
      </c>
      <c r="B173" s="170"/>
      <c r="C173" s="170"/>
      <c r="D173" s="170"/>
      <c r="E173" s="170"/>
      <c r="F173" s="170"/>
      <c r="G173" s="170"/>
      <c r="H173" s="170"/>
      <c r="I173" s="170"/>
      <c r="J173" s="170"/>
      <c r="K173" s="170"/>
      <c r="L173" s="170"/>
      <c r="M173" s="170"/>
      <c r="N173" s="157"/>
      <c r="O173" s="157"/>
      <c r="P173" s="157"/>
      <c r="Q173" s="157"/>
    </row>
    <row r="174" spans="1:20" s="121" customFormat="1" ht="30.6" customHeight="1" x14ac:dyDescent="0.25">
      <c r="A174" s="170" t="s">
        <v>162</v>
      </c>
      <c r="B174" s="170"/>
      <c r="C174" s="170"/>
      <c r="D174" s="170"/>
      <c r="E174" s="170"/>
      <c r="F174" s="170"/>
      <c r="G174" s="170"/>
      <c r="H174" s="170"/>
      <c r="I174" s="170"/>
      <c r="J174" s="170"/>
      <c r="K174" s="170"/>
      <c r="L174" s="170"/>
      <c r="M174" s="170"/>
      <c r="N174" s="157"/>
      <c r="O174" s="157"/>
      <c r="P174" s="157"/>
      <c r="Q174" s="157"/>
    </row>
    <row r="175" spans="1:20" s="121" customFormat="1" ht="13.2" customHeight="1" x14ac:dyDescent="0.25">
      <c r="A175" s="162" t="s">
        <v>169</v>
      </c>
      <c r="B175" s="163"/>
      <c r="C175" s="163"/>
      <c r="D175" s="163"/>
      <c r="E175" s="163"/>
      <c r="F175" s="163"/>
      <c r="G175" s="163"/>
      <c r="H175" s="163"/>
      <c r="I175" s="163"/>
      <c r="J175" s="163"/>
      <c r="K175" s="163"/>
      <c r="L175" s="163"/>
      <c r="M175" s="163"/>
      <c r="N175" s="157"/>
      <c r="O175" s="157"/>
      <c r="P175" s="157"/>
      <c r="Q175" s="157"/>
    </row>
    <row r="176" spans="1:20" s="121" customFormat="1" ht="13.5" customHeight="1" x14ac:dyDescent="0.25">
      <c r="A176" s="170"/>
      <c r="B176" s="170"/>
      <c r="C176" s="170"/>
      <c r="D176" s="170"/>
      <c r="E176" s="170"/>
      <c r="F176" s="170"/>
      <c r="G176" s="170"/>
      <c r="H176" s="170"/>
      <c r="I176" s="170"/>
      <c r="J176" s="170"/>
      <c r="K176" s="170"/>
      <c r="L176" s="170"/>
      <c r="M176" s="170"/>
      <c r="N176" s="157"/>
      <c r="O176" s="157"/>
      <c r="P176" s="157"/>
      <c r="Q176" s="157"/>
    </row>
    <row r="177" spans="1:17" s="121" customFormat="1" ht="15.75" customHeight="1" x14ac:dyDescent="0.25">
      <c r="A177" s="171" t="s">
        <v>163</v>
      </c>
      <c r="B177" s="171"/>
      <c r="C177" s="171"/>
      <c r="D177" s="171"/>
      <c r="E177" s="171"/>
      <c r="F177" s="171"/>
      <c r="G177" s="171"/>
      <c r="H177" s="171"/>
      <c r="I177" s="171"/>
      <c r="J177" s="171"/>
      <c r="K177" s="171"/>
      <c r="L177" s="171"/>
      <c r="M177" s="171"/>
      <c r="N177" s="122"/>
      <c r="P177" s="122"/>
    </row>
    <row r="178" spans="1:17" s="121" customFormat="1" ht="61.2" customHeight="1" x14ac:dyDescent="0.25">
      <c r="A178" s="162" t="s">
        <v>173</v>
      </c>
      <c r="B178" s="162"/>
      <c r="C178" s="162"/>
      <c r="D178" s="162"/>
      <c r="E178" s="162"/>
      <c r="F178" s="162"/>
      <c r="G178" s="162"/>
      <c r="H178" s="162"/>
      <c r="I178" s="162"/>
      <c r="J178" s="162"/>
      <c r="K178" s="162"/>
      <c r="L178" s="162"/>
      <c r="M178" s="162"/>
      <c r="N178" s="125"/>
      <c r="O178" s="125"/>
      <c r="P178" s="125"/>
      <c r="Q178" s="125"/>
    </row>
  </sheetData>
  <sheetProtection selectLockedCells="1"/>
  <mergeCells count="40">
    <mergeCell ref="A176:M176"/>
    <mergeCell ref="A177:M177"/>
    <mergeCell ref="A178:M178"/>
    <mergeCell ref="A169:M169"/>
    <mergeCell ref="A170:M170"/>
    <mergeCell ref="A171:M171"/>
    <mergeCell ref="A172:M172"/>
    <mergeCell ref="A173:M173"/>
    <mergeCell ref="A174:M174"/>
    <mergeCell ref="B150:M150"/>
    <mergeCell ref="B151:M151"/>
    <mergeCell ref="B152:M152"/>
    <mergeCell ref="B165:M165"/>
    <mergeCell ref="B154:M154"/>
    <mergeCell ref="B155:M155"/>
    <mergeCell ref="B156:M156"/>
    <mergeCell ref="B157:M157"/>
    <mergeCell ref="B158:M158"/>
    <mergeCell ref="B159:M159"/>
    <mergeCell ref="B160:M160"/>
    <mergeCell ref="B161:M161"/>
    <mergeCell ref="B162:M162"/>
    <mergeCell ref="B163:M163"/>
    <mergeCell ref="B164:M164"/>
    <mergeCell ref="A139:M139"/>
    <mergeCell ref="B142:M142"/>
    <mergeCell ref="A175:M175"/>
    <mergeCell ref="H7:L7"/>
    <mergeCell ref="A135:H135"/>
    <mergeCell ref="A136:M136"/>
    <mergeCell ref="A137:M137"/>
    <mergeCell ref="A138:M138"/>
    <mergeCell ref="B153:M153"/>
    <mergeCell ref="B143:M143"/>
    <mergeCell ref="B144:M144"/>
    <mergeCell ref="B145:M145"/>
    <mergeCell ref="B146:M146"/>
    <mergeCell ref="B147:M147"/>
    <mergeCell ref="B148:M148"/>
    <mergeCell ref="B149:M149"/>
  </mergeCells>
  <dataValidations count="1">
    <dataValidation type="list" allowBlank="1" showInputMessage="1" showErrorMessage="1" sqref="H7:L7">
      <formula1>$B$17:$B$132</formula1>
    </dataValidation>
  </dataValidations>
  <hyperlinks>
    <hyperlink ref="A136:M136" r:id="rId1" display="http://unstats.un.org/unsd/environment/questionnaire.htm"/>
    <hyperlink ref="A137:M137" r:id="rId2" display="E denotes the Eurostat environment statistics main tables and database (http://ec.europa.eu/eurostat/data/database). (Date of extraction: May 2016.)"/>
    <hyperlink ref="A138:M138" r:id="rId3" display="O denotes the OECD.Stat, Water section. Available at: http://stats.oecd.org/. (Date of extraction: December 2015)"/>
  </hyperlinks>
  <pageMargins left="0.25" right="0.25" top="0.75" bottom="0.75" header="0.3" footer="0.3"/>
  <pageSetup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PublicWaterSupply</vt:lpstr>
      <vt:lpstr>PublicWaterSupply!Z_ExcelSQL_A118</vt:lpstr>
      <vt:lpstr>PublicWaterSupply!Z_ExcelSQL_A218</vt:lpstr>
      <vt:lpstr>PublicWaterSupply!Z_ExcelSQL_B8</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Carrington</dc:creator>
  <cp:lastModifiedBy>Marcus Newbury</cp:lastModifiedBy>
  <cp:lastPrinted>2016-09-21T16:26:28Z</cp:lastPrinted>
  <dcterms:created xsi:type="dcterms:W3CDTF">2016-09-06T20:40:21Z</dcterms:created>
  <dcterms:modified xsi:type="dcterms:W3CDTF">2016-09-21T17:50:17Z</dcterms:modified>
</cp:coreProperties>
</file>