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5255" windowHeight="4320" tabRatio="692" activeTab="0"/>
  </bookViews>
  <sheets>
    <sheet name="W1_2000" sheetId="1" r:id="rId1"/>
  </sheets>
  <definedNames>
    <definedName name="Z_ExcelSQL_A92" localSheetId="0">'W1_2000'!$A$112:$A$121</definedName>
    <definedName name="Z_ExcelSQL_B9" localSheetId="0">'W1_2000'!$B$19:$B$97</definedName>
  </definedNames>
  <calcPr fullCalcOnLoad="1"/>
</workbook>
</file>

<file path=xl/sharedStrings.xml><?xml version="1.0" encoding="utf-8"?>
<sst xmlns="http://schemas.openxmlformats.org/spreadsheetml/2006/main" count="284" uniqueCount="121">
  <si>
    <t>Bahrain</t>
  </si>
  <si>
    <t>Marshall Islands</t>
  </si>
  <si>
    <t>Togo</t>
  </si>
  <si>
    <r>
      <t>m</t>
    </r>
    <r>
      <rPr>
        <i/>
        <vertAlign val="superscript"/>
        <sz val="7"/>
        <rFont val="Arial"/>
        <family val="0"/>
      </rPr>
      <t>3</t>
    </r>
  </si>
  <si>
    <r>
      <t>Renewable fresh water resources per capita</t>
    </r>
    <r>
      <rPr>
        <sz val="8"/>
        <rFont val="Arial"/>
        <family val="0"/>
      </rPr>
      <t xml:space="preserve"> is calculated by UNSD by dividing the total renewable fresh water resources by the total population of the country.</t>
    </r>
  </si>
  <si>
    <r>
      <t>Actual evapotranspiration</t>
    </r>
    <r>
      <rPr>
        <sz val="8"/>
        <rFont val="Arial"/>
        <family val="2"/>
      </rPr>
      <t xml:space="preserve"> is 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</si>
  <si>
    <t>Serbia</t>
  </si>
  <si>
    <t>Footnotes:</t>
  </si>
  <si>
    <t>Sources:</t>
  </si>
  <si>
    <r>
      <t>mio m</t>
    </r>
    <r>
      <rPr>
        <i/>
        <vertAlign val="superscript"/>
        <sz val="7"/>
        <rFont val="Arial"/>
        <family val="0"/>
      </rPr>
      <t>3</t>
    </r>
  </si>
  <si>
    <t>Definitions &amp; Technical notes:</t>
  </si>
  <si>
    <r>
      <t xml:space="preserve">Precipitation </t>
    </r>
    <r>
      <rPr>
        <sz val="8"/>
        <rFont val="Arial"/>
        <family val="2"/>
      </rPr>
      <t>refers to the total volume of atmospheric wet deposition (rain, snow, hail, dew, etc) falling on the territory of the country over one year, in millions of cubic metres.</t>
    </r>
  </si>
  <si>
    <t>Renewable freshwater resources per capita</t>
  </si>
  <si>
    <t>Albania</t>
  </si>
  <si>
    <t>Algeria</t>
  </si>
  <si>
    <t>Andorra</t>
  </si>
  <si>
    <t>Armenia</t>
  </si>
  <si>
    <t>Azerbaijan</t>
  </si>
  <si>
    <t>Belarus</t>
  </si>
  <si>
    <t>Bermuda</t>
  </si>
  <si>
    <t>Brunei Darussalam</t>
  </si>
  <si>
    <t>Chile</t>
  </si>
  <si>
    <t>China, Hong Kong SAR</t>
  </si>
  <si>
    <t>China, Macao SAR</t>
  </si>
  <si>
    <t>Cuba</t>
  </si>
  <si>
    <t>Cyprus</t>
  </si>
  <si>
    <t>Czech Republic</t>
  </si>
  <si>
    <t>Denmark</t>
  </si>
  <si>
    <t>Dominica</t>
  </si>
  <si>
    <t>Dominican Republic</t>
  </si>
  <si>
    <t>Estonia</t>
  </si>
  <si>
    <t>Finland</t>
  </si>
  <si>
    <t>France</t>
  </si>
  <si>
    <t>Gambia</t>
  </si>
  <si>
    <t>Georgia</t>
  </si>
  <si>
    <t>Germany</t>
  </si>
  <si>
    <t>Hungary</t>
  </si>
  <si>
    <t>Israel</t>
  </si>
  <si>
    <t>Italy</t>
  </si>
  <si>
    <t>Jamaica</t>
  </si>
  <si>
    <t>Kyrgyzstan</t>
  </si>
  <si>
    <t>Latvia</t>
  </si>
  <si>
    <t>Lithuania</t>
  </si>
  <si>
    <t>Maldives</t>
  </si>
  <si>
    <t>Malta</t>
  </si>
  <si>
    <t>Mauritius</t>
  </si>
  <si>
    <t>Monaco</t>
  </si>
  <si>
    <t>Netherlands</t>
  </si>
  <si>
    <t>Panama</t>
  </si>
  <si>
    <t>Paraguay</t>
  </si>
  <si>
    <t>Poland</t>
  </si>
  <si>
    <t>Portugal</t>
  </si>
  <si>
    <t>Republic of Moldova</t>
  </si>
  <si>
    <t>Romania</t>
  </si>
  <si>
    <t>Singapore</t>
  </si>
  <si>
    <t>Slovakia</t>
  </si>
  <si>
    <t>Slovenia</t>
  </si>
  <si>
    <t>Spain</t>
  </si>
  <si>
    <t>Sweden</t>
  </si>
  <si>
    <t>Switzerland</t>
  </si>
  <si>
    <t>The Former Yugoslav Rep. of  Macedonia</t>
  </si>
  <si>
    <t>Tunisia</t>
  </si>
  <si>
    <t>United Kingdom</t>
  </si>
  <si>
    <t>Yemen</t>
  </si>
  <si>
    <t>Zimbabwe</t>
  </si>
  <si>
    <t>Data only includes surface water.  Groundwater is excluded.</t>
  </si>
  <si>
    <t>Data refer to the Republic of Serbia without the territory of Kosovo Province.</t>
  </si>
  <si>
    <t>...</t>
  </si>
  <si>
    <t>Turkey</t>
  </si>
  <si>
    <t>Croatia</t>
  </si>
  <si>
    <t>Sri Lanka</t>
  </si>
  <si>
    <t>Kenya</t>
  </si>
  <si>
    <t>Precipitation</t>
  </si>
  <si>
    <r>
      <t xml:space="preserve">Actual evapotranspiration </t>
    </r>
  </si>
  <si>
    <t xml:space="preserve">Internal flow </t>
  </si>
  <si>
    <t xml:space="preserve">Inflow of surface and ground waters </t>
  </si>
  <si>
    <t>Renewable freshwater resources</t>
  </si>
  <si>
    <t>Country</t>
  </si>
  <si>
    <t>Choose a country from the following drop-down list:</t>
  </si>
  <si>
    <t>website: http://unstats.un.org/unsd/ENVIRONMENT/qindicators.htm</t>
  </si>
  <si>
    <t>Anguilla</t>
  </si>
  <si>
    <t>Antigua and Barbuda</t>
  </si>
  <si>
    <t>Central African Republic</t>
  </si>
  <si>
    <t>Colombia</t>
  </si>
  <si>
    <t>Ecuador</t>
  </si>
  <si>
    <t>Venezuela (Bolivarian Republic of)</t>
  </si>
  <si>
    <t>Data are "Evaporation" and not "Actual Evapotranspiration".</t>
  </si>
  <si>
    <t>Data on the internal flow of surface water (river flows); excludes groundwater and precipitation.</t>
  </si>
  <si>
    <t>Runoff and groundwater are measured separately. Interflows from 1990 to 2009 were estimated from downstream stations for each catchment.  These data refer to Surface Interflow.</t>
  </si>
  <si>
    <r>
      <t xml:space="preserve">Internal flow </t>
    </r>
    <r>
      <rPr>
        <sz val="8"/>
        <rFont val="Arial"/>
        <family val="0"/>
      </rPr>
      <t>is the total volume of river run-off and ground water generated in natural conditions, exclusively by precipitation within the country. The internal flow is equal to precipitation less actual evapotranspiration and can be calculated or measured.</t>
    </r>
  </si>
  <si>
    <r>
      <t xml:space="preserve">Inflow of surface and ground waters </t>
    </r>
    <r>
      <rPr>
        <sz val="8"/>
        <rFont val="Arial"/>
        <family val="0"/>
      </rPr>
      <t xml:space="preserve">refers to the total volume of actual flow of rivers and groundwater, coming from neighbouring countries. Boundary waters should be divided 50/50 between the two riparian countries, unless other water sharing agreements exist. </t>
    </r>
  </si>
  <si>
    <r>
      <t>Renewable fresh water resources</t>
    </r>
    <r>
      <rPr>
        <sz val="8"/>
        <rFont val="Arial"/>
        <family val="0"/>
      </rPr>
      <t xml:space="preserve">  = Internal flow + Inflow of surface and groundwaters.</t>
    </r>
  </si>
  <si>
    <r>
      <t>Data Quality:</t>
    </r>
    <r>
      <rPr>
        <b/>
        <sz val="9"/>
        <rFont val="Arial"/>
        <family val="2"/>
      </rPr>
      <t xml:space="preserve"> </t>
    </r>
  </si>
  <si>
    <t xml:space="preserve">Countrywide precipitation is usually calculated on the basis of measurements at a selected number of measuring stations within the country. Data are considered to be fairly reliable.
Internal flow is the fresh water generated in the country and is usually calculated by subtracting natural evapotranspiration from precipitation. The reliability of the data depends essentially on the estimation method for evapotranspiration.
For most countries, inflow of surface and ground water contains only the surface water flow, since ground water flows are often not well known. Surface water flows of inflowing rivers should be measured at the border. Dry countries in particular, tend to have reliable data. </t>
  </si>
  <si>
    <t>Environmental Indicators and Selected Time Series</t>
  </si>
  <si>
    <r>
      <t>Last update:</t>
    </r>
    <r>
      <rPr>
        <sz val="9"/>
        <rFont val="Arial"/>
        <family val="2"/>
      </rPr>
      <t xml:space="preserve"> March 2011</t>
    </r>
  </si>
  <si>
    <t>UNSD/UNEP Questionnaires on Environment Statistics, Water section.</t>
  </si>
  <si>
    <t>Eurostat environment statistics main tables and database (http://epp.eurostat.ec.europa.eu/portal/page/portal/environment/introduction).</t>
  </si>
  <si>
    <t>OECD Environmental Data Compendium, Inland Waters section.</t>
  </si>
  <si>
    <t>Belgium</t>
  </si>
  <si>
    <t>British Virgin Islands</t>
  </si>
  <si>
    <t>Norway</t>
  </si>
  <si>
    <t>Qatar</t>
  </si>
  <si>
    <t>Syrian Arab Republic</t>
  </si>
  <si>
    <t>Estimated value.</t>
  </si>
  <si>
    <t>As annual figures for the inflow of surface and groundwaters are not available, the long-term annual average flow of surface waters from Colombia has been used.</t>
  </si>
  <si>
    <t>Water resources: Year 2000</t>
  </si>
  <si>
    <t>China</t>
  </si>
  <si>
    <t>Iraq</t>
  </si>
  <si>
    <t>Jordan</t>
  </si>
  <si>
    <t>Lebanon</t>
  </si>
  <si>
    <t>Madagascar</t>
  </si>
  <si>
    <t>Oman</t>
  </si>
  <si>
    <t>South Africa</t>
  </si>
  <si>
    <t>Trinidad and Tobago</t>
  </si>
  <si>
    <t>Results based on 1513 mm average annual precipitation. Indeed, at the annual level changes in precipitation are not significant, but are concentrated over a shorter period.  Source:  Climatic change in Madagascar, March 2008, Directorate-General of Meteorology.</t>
  </si>
  <si>
    <t>Unit is inches. Data are based on observations from 1954 to 2007 by Majuro Weather Service Office Airport (Latitude 7:05 N; Longitude 171:23 E; Elevation 10 feet).</t>
  </si>
  <si>
    <t>The number is negative because evapotranspiration covers both water from precipitation and external inflow of water.  Whereas precipitation covers water from rain that fall within the National territory.</t>
  </si>
  <si>
    <r>
      <t>The figures for internal flow include usable groundwater reservoirs, estimated at 22312 million m</t>
    </r>
    <r>
      <rPr>
        <vertAlign val="superscript"/>
        <sz val="8"/>
        <color indexed="8"/>
        <rFont val="Arial"/>
        <family val="2"/>
      </rPr>
      <t>3</t>
    </r>
    <r>
      <rPr>
        <sz val="8"/>
        <color indexed="8"/>
        <rFont val="Arial"/>
        <family val="0"/>
      </rPr>
      <t>.</t>
    </r>
  </si>
  <si>
    <t>Excluding groundwaters.</t>
  </si>
  <si>
    <t>Renewable freshwater resources = internal flow, and inflow of surface and groundwaters is not included.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</si>
</sst>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0"/>
    <numFmt numFmtId="175" formatCode="##\ ##0"/>
  </numFmts>
  <fonts count="29">
    <font>
      <sz val="10"/>
      <name val="Arial"/>
      <family val="0"/>
    </font>
    <font>
      <sz val="10"/>
      <color indexed="8"/>
      <name val="Arial"/>
      <family val="0"/>
    </font>
    <font>
      <sz val="8"/>
      <name val="Arial"/>
      <family val="0"/>
    </font>
    <font>
      <i/>
      <sz val="10"/>
      <color indexed="8"/>
      <name val="Arial"/>
      <family val="2"/>
    </font>
    <font>
      <b/>
      <sz val="9"/>
      <name val="Arial"/>
      <family val="0"/>
    </font>
    <font>
      <b/>
      <sz val="8"/>
      <name val="Arial"/>
      <family val="2"/>
    </font>
    <font>
      <b/>
      <i/>
      <u val="single"/>
      <sz val="9"/>
      <name val="Arial"/>
      <family val="0"/>
    </font>
    <font>
      <i/>
      <sz val="8"/>
      <name val="Arial"/>
      <family val="2"/>
    </font>
    <font>
      <sz val="8"/>
      <color indexed="8"/>
      <name val="Arial"/>
      <family val="0"/>
    </font>
    <font>
      <b/>
      <sz val="10"/>
      <name val="Arial"/>
      <family val="0"/>
    </font>
    <font>
      <i/>
      <sz val="7"/>
      <name val="Arial"/>
      <family val="0"/>
    </font>
    <font>
      <i/>
      <vertAlign val="superscript"/>
      <sz val="8"/>
      <name val="Arial"/>
      <family val="0"/>
    </font>
    <font>
      <b/>
      <sz val="7"/>
      <name val="Arial"/>
      <family val="2"/>
    </font>
    <font>
      <b/>
      <i/>
      <vertAlign val="superscript"/>
      <sz val="8"/>
      <name val="Arial"/>
      <family val="2"/>
    </font>
    <font>
      <i/>
      <vertAlign val="superscript"/>
      <sz val="7"/>
      <name val="Arial"/>
      <family val="0"/>
    </font>
    <font>
      <b/>
      <u val="single"/>
      <sz val="9"/>
      <name val="Arial"/>
      <family val="0"/>
    </font>
    <font>
      <i/>
      <sz val="10"/>
      <name val="Arial"/>
      <family val="2"/>
    </font>
    <font>
      <i/>
      <vertAlign val="superscript"/>
      <sz val="8"/>
      <color indexed="10"/>
      <name val="Arial"/>
      <family val="0"/>
    </font>
    <font>
      <u val="single"/>
      <sz val="10"/>
      <color indexed="12"/>
      <name val="Arial"/>
      <family val="0"/>
    </font>
    <font>
      <u val="single"/>
      <sz val="10"/>
      <color indexed="36"/>
      <name val="Arial"/>
      <family val="0"/>
    </font>
    <font>
      <b/>
      <sz val="15"/>
      <name val="Arial"/>
      <family val="0"/>
    </font>
    <font>
      <b/>
      <sz val="13"/>
      <name val="Arial"/>
      <family val="0"/>
    </font>
    <font>
      <i/>
      <sz val="9"/>
      <name val="Arial"/>
      <family val="2"/>
    </font>
    <font>
      <sz val="9"/>
      <name val="Arial"/>
      <family val="2"/>
    </font>
    <font>
      <b/>
      <sz val="8"/>
      <color indexed="8"/>
      <name val="Arial"/>
      <family val="2"/>
    </font>
    <font>
      <b/>
      <sz val="10"/>
      <color indexed="12"/>
      <name val="Arial"/>
      <family val="2"/>
    </font>
    <font>
      <i/>
      <sz val="8"/>
      <color indexed="55"/>
      <name val="Arial"/>
      <family val="2"/>
    </font>
    <font>
      <i/>
      <vertAlign val="superscript"/>
      <sz val="10"/>
      <name val="Arial"/>
      <family val="2"/>
    </font>
    <font>
      <vertAlign val="superscript"/>
      <sz val="8"/>
      <color indexed="8"/>
      <name val="Arial"/>
      <family val="2"/>
    </font>
  </fonts>
  <fills count="8">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39">
    <xf numFmtId="0" fontId="0" fillId="0" borderId="0" xfId="0" applyAlignment="1">
      <alignment/>
    </xf>
    <xf numFmtId="0" fontId="20" fillId="2" borderId="0" xfId="0" applyFont="1" applyFill="1" applyAlignment="1" applyProtection="1">
      <alignment horizontal="left"/>
      <protection locked="0"/>
    </xf>
    <xf numFmtId="49" fontId="22" fillId="2" borderId="0" xfId="0" applyNumberFormat="1" applyFont="1" applyFill="1" applyAlignment="1" applyProtection="1">
      <alignment horizontal="right"/>
      <protection locked="0"/>
    </xf>
    <xf numFmtId="0" fontId="24" fillId="3" borderId="0" xfId="21" applyFont="1" applyFill="1" applyBorder="1" applyAlignment="1" applyProtection="1">
      <alignment horizontal="left" vertical="center"/>
      <protection locked="0"/>
    </xf>
    <xf numFmtId="0" fontId="25" fillId="2" borderId="0" xfId="0" applyFont="1" applyFill="1" applyAlignment="1" applyProtection="1">
      <alignment/>
      <protection locked="0"/>
    </xf>
    <xf numFmtId="0" fontId="26" fillId="2" borderId="0" xfId="0" applyFont="1" applyFill="1" applyAlignment="1" applyProtection="1">
      <alignment horizontal="right"/>
      <protection locked="0"/>
    </xf>
    <xf numFmtId="0" fontId="0" fillId="0" borderId="0" xfId="0" applyAlignment="1" applyProtection="1">
      <alignment/>
      <protection locked="0"/>
    </xf>
    <xf numFmtId="164" fontId="0" fillId="0" borderId="0" xfId="0" applyNumberFormat="1" applyAlignment="1" applyProtection="1">
      <alignment/>
      <protection locked="0"/>
    </xf>
    <xf numFmtId="0" fontId="0" fillId="0" borderId="0" xfId="0" applyAlignment="1" applyProtection="1">
      <alignment horizontal="right"/>
      <protection locked="0"/>
    </xf>
    <xf numFmtId="0" fontId="2" fillId="0" borderId="0" xfId="0" applyFont="1" applyAlignment="1" applyProtection="1">
      <alignment/>
      <protection locked="0"/>
    </xf>
    <xf numFmtId="0" fontId="0" fillId="2" borderId="0" xfId="0" applyFont="1" applyFill="1" applyAlignment="1" applyProtection="1">
      <alignment/>
      <protection locked="0"/>
    </xf>
    <xf numFmtId="0" fontId="11"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protection locked="0"/>
    </xf>
    <xf numFmtId="0" fontId="0" fillId="2" borderId="0" xfId="0" applyFont="1" applyFill="1" applyAlignment="1" applyProtection="1">
      <alignment horizontal="right"/>
      <protection locked="0"/>
    </xf>
    <xf numFmtId="0" fontId="0" fillId="0" borderId="0" xfId="0" applyFont="1" applyAlignment="1" applyProtection="1">
      <alignment/>
      <protection locked="0"/>
    </xf>
    <xf numFmtId="0" fontId="9" fillId="2" borderId="0" xfId="0" applyFont="1" applyFill="1" applyAlignment="1" applyProtection="1">
      <alignment/>
      <protection locked="0"/>
    </xf>
    <xf numFmtId="0" fontId="21" fillId="2" borderId="0" xfId="0" applyFont="1" applyFill="1" applyAlignment="1" applyProtection="1">
      <alignment/>
      <protection locked="0"/>
    </xf>
    <xf numFmtId="0" fontId="7" fillId="2" borderId="0" xfId="0" applyFont="1" applyFill="1" applyAlignment="1" applyProtection="1">
      <alignment horizontal="right"/>
      <protection locked="0"/>
    </xf>
    <xf numFmtId="49" fontId="2" fillId="2" borderId="0" xfId="0" applyNumberFormat="1" applyFont="1" applyFill="1" applyAlignment="1" applyProtection="1">
      <alignment/>
      <protection locked="0"/>
    </xf>
    <xf numFmtId="0" fontId="2" fillId="2" borderId="0" xfId="0" applyFont="1" applyFill="1" applyAlignment="1" applyProtection="1">
      <alignment horizontal="right"/>
      <protection locked="0"/>
    </xf>
    <xf numFmtId="0" fontId="11" fillId="0" borderId="0" xfId="0" applyFont="1" applyAlignment="1" applyProtection="1">
      <alignment horizontal="left"/>
      <protection locked="0"/>
    </xf>
    <xf numFmtId="0" fontId="2" fillId="0" borderId="0" xfId="0" applyFont="1" applyAlignment="1" applyProtection="1">
      <alignment horizontal="left"/>
      <protection locked="0"/>
    </xf>
    <xf numFmtId="0" fontId="7" fillId="0" borderId="0" xfId="0" applyFont="1" applyAlignment="1" applyProtection="1">
      <alignment horizontal="right"/>
      <protection locked="0"/>
    </xf>
    <xf numFmtId="0" fontId="2" fillId="0" borderId="0" xfId="0" applyFont="1" applyAlignment="1" applyProtection="1">
      <alignment horizontal="right"/>
      <protection locked="0"/>
    </xf>
    <xf numFmtId="0" fontId="0" fillId="0" borderId="0" xfId="0" applyFont="1" applyAlignment="1" applyProtection="1">
      <alignment horizontal="right"/>
      <protection locked="0"/>
    </xf>
    <xf numFmtId="0" fontId="0" fillId="3" borderId="0" xfId="0" applyFont="1" applyFill="1" applyAlignment="1" applyProtection="1">
      <alignment/>
      <protection locked="0"/>
    </xf>
    <xf numFmtId="167" fontId="5" fillId="3" borderId="0" xfId="0" applyNumberFormat="1" applyFont="1" applyFill="1" applyAlignment="1" applyProtection="1">
      <alignment horizontal="right" vertical="center" wrapText="1"/>
      <protection locked="0"/>
    </xf>
    <xf numFmtId="0" fontId="13" fillId="3" borderId="0" xfId="0" applyFont="1" applyFill="1" applyAlignment="1" applyProtection="1">
      <alignment horizontal="right" vertical="center" wrapText="1"/>
      <protection locked="0"/>
    </xf>
    <xf numFmtId="49" fontId="5" fillId="3" borderId="0" xfId="0" applyNumberFormat="1" applyFont="1" applyFill="1" applyAlignment="1" applyProtection="1">
      <alignment horizontal="right" vertical="center" wrapText="1"/>
      <protection locked="0"/>
    </xf>
    <xf numFmtId="49" fontId="5" fillId="3" borderId="0" xfId="0" applyNumberFormat="1" applyFont="1" applyFill="1" applyAlignment="1" applyProtection="1">
      <alignment horizontal="right" wrapText="1"/>
      <protection locked="0"/>
    </xf>
    <xf numFmtId="167" fontId="5" fillId="0" borderId="0" xfId="0" applyNumberFormat="1" applyFont="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0" fillId="4" borderId="0" xfId="0" applyFont="1" applyFill="1" applyAlignment="1" applyProtection="1">
      <alignment/>
      <protection locked="0"/>
    </xf>
    <xf numFmtId="0" fontId="4" fillId="4" borderId="0" xfId="0" applyFont="1" applyFill="1" applyAlignment="1" applyProtection="1">
      <alignment horizontal="center" vertical="center"/>
      <protection locked="0"/>
    </xf>
    <xf numFmtId="167" fontId="10" fillId="4" borderId="0" xfId="0" applyNumberFormat="1" applyFont="1" applyFill="1" applyAlignment="1" applyProtection="1">
      <alignment horizontal="right" vertical="center" wrapText="1"/>
      <protection locked="0"/>
    </xf>
    <xf numFmtId="0" fontId="11" fillId="4" borderId="0" xfId="0" applyFont="1" applyFill="1" applyAlignment="1" applyProtection="1">
      <alignment horizontal="right" vertical="center" wrapText="1"/>
      <protection locked="0"/>
    </xf>
    <xf numFmtId="0" fontId="11" fillId="4" borderId="0" xfId="0" applyFont="1" applyFill="1" applyAlignment="1" applyProtection="1">
      <alignment horizontal="left"/>
      <protection locked="0"/>
    </xf>
    <xf numFmtId="1" fontId="10" fillId="4" borderId="0" xfId="0" applyNumberFormat="1" applyFont="1" applyFill="1" applyAlignment="1" applyProtection="1">
      <alignment horizontal="right" vertical="center" wrapText="1"/>
      <protection locked="0"/>
    </xf>
    <xf numFmtId="0" fontId="0" fillId="5" borderId="0" xfId="0" applyFont="1" applyFill="1" applyAlignment="1" applyProtection="1">
      <alignment/>
      <protection locked="0"/>
    </xf>
    <xf numFmtId="0" fontId="8" fillId="5" borderId="0" xfId="21" applyFont="1" applyFill="1" applyBorder="1" applyAlignment="1" applyProtection="1">
      <alignment wrapText="1"/>
      <protection locked="0"/>
    </xf>
    <xf numFmtId="167" fontId="2" fillId="5" borderId="0" xfId="0" applyNumberFormat="1" applyFont="1" applyFill="1" applyAlignment="1" applyProtection="1">
      <alignment horizontal="right"/>
      <protection locked="0"/>
    </xf>
    <xf numFmtId="0" fontId="11" fillId="5" borderId="0" xfId="0" applyFont="1" applyFill="1" applyAlignment="1" applyProtection="1">
      <alignment horizontal="left"/>
      <protection locked="0"/>
    </xf>
    <xf numFmtId="167" fontId="2" fillId="5" borderId="0" xfId="0" applyNumberFormat="1" applyFont="1" applyFill="1" applyAlignment="1" applyProtection="1">
      <alignment horizontal="right"/>
      <protection locked="0"/>
    </xf>
    <xf numFmtId="167" fontId="2" fillId="0" borderId="0" xfId="0" applyNumberFormat="1" applyFont="1" applyAlignment="1" applyProtection="1">
      <alignment/>
      <protection locked="0"/>
    </xf>
    <xf numFmtId="0" fontId="17" fillId="5" borderId="0" xfId="0" applyFont="1" applyFill="1" applyAlignment="1" applyProtection="1">
      <alignment horizontal="left"/>
      <protection locked="0"/>
    </xf>
    <xf numFmtId="0" fontId="11" fillId="5" borderId="0" xfId="0" applyFont="1" applyFill="1" applyAlignment="1" applyProtection="1">
      <alignment horizontal="left"/>
      <protection locked="0"/>
    </xf>
    <xf numFmtId="0" fontId="8" fillId="6" borderId="0" xfId="21" applyFont="1" applyFill="1" applyBorder="1" applyAlignment="1" applyProtection="1">
      <alignment wrapText="1"/>
      <protection locked="0"/>
    </xf>
    <xf numFmtId="0" fontId="8" fillId="0" borderId="0" xfId="21" applyFont="1" applyFill="1" applyBorder="1" applyAlignment="1" applyProtection="1">
      <alignment wrapText="1"/>
      <protection locked="0"/>
    </xf>
    <xf numFmtId="167" fontId="2" fillId="0" borderId="0" xfId="0" applyNumberFormat="1" applyFont="1" applyFill="1" applyAlignment="1" applyProtection="1">
      <alignment horizontal="right"/>
      <protection locked="0"/>
    </xf>
    <xf numFmtId="0" fontId="11" fillId="0" borderId="0" xfId="0" applyFont="1" applyFill="1" applyAlignment="1" applyProtection="1">
      <alignment horizontal="left"/>
      <protection locked="0"/>
    </xf>
    <xf numFmtId="1" fontId="2" fillId="0" borderId="0" xfId="0" applyNumberFormat="1" applyFont="1" applyFill="1" applyAlignment="1" applyProtection="1">
      <alignment horizontal="right"/>
      <protection locked="0"/>
    </xf>
    <xf numFmtId="0" fontId="11" fillId="0" borderId="0" xfId="0" applyFont="1" applyAlignment="1" applyProtection="1">
      <alignment horizontal="left"/>
      <protection locked="0"/>
    </xf>
    <xf numFmtId="1" fontId="2" fillId="0" borderId="0" xfId="0" applyNumberFormat="1" applyFont="1" applyAlignment="1" applyProtection="1">
      <alignment horizontal="right"/>
      <protection locked="0"/>
    </xf>
    <xf numFmtId="1" fontId="2" fillId="0" borderId="0" xfId="0" applyNumberFormat="1" applyFont="1" applyAlignment="1" applyProtection="1">
      <alignment horizontal="right"/>
      <protection locked="0"/>
    </xf>
    <xf numFmtId="167" fontId="2" fillId="0" borderId="0" xfId="0" applyNumberFormat="1" applyFont="1" applyAlignment="1" applyProtection="1">
      <alignment horizontal="right"/>
      <protection locked="0"/>
    </xf>
    <xf numFmtId="0" fontId="8" fillId="0" borderId="0" xfId="21" applyFont="1" applyFill="1" applyBorder="1" applyAlignment="1" applyProtection="1">
      <alignment wrapText="1"/>
      <protection locked="0"/>
    </xf>
    <xf numFmtId="167" fontId="2" fillId="0" borderId="0" xfId="0" applyNumberFormat="1" applyFont="1" applyAlignment="1" applyProtection="1">
      <alignment horizontal="right"/>
      <protection locked="0"/>
    </xf>
    <xf numFmtId="165" fontId="8" fillId="6" borderId="0" xfId="21" applyNumberFormat="1" applyFont="1" applyFill="1" applyBorder="1" applyAlignment="1" applyProtection="1">
      <alignment horizontal="right" wrapText="1"/>
      <protection locked="0"/>
    </xf>
    <xf numFmtId="167" fontId="2" fillId="0" borderId="0" xfId="0" applyNumberFormat="1" applyFont="1" applyFill="1" applyAlignment="1" applyProtection="1">
      <alignment/>
      <protection locked="0"/>
    </xf>
    <xf numFmtId="167" fontId="2"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174" fontId="2" fillId="0" borderId="0" xfId="0" applyNumberFormat="1" applyFont="1" applyAlignment="1" applyProtection="1">
      <alignment horizontal="right"/>
      <protection locked="0"/>
    </xf>
    <xf numFmtId="0" fontId="2" fillId="6" borderId="0" xfId="21" applyFont="1" applyFill="1" applyBorder="1" applyAlignment="1" applyProtection="1">
      <alignment wrapText="1"/>
      <protection locked="0"/>
    </xf>
    <xf numFmtId="0" fontId="8" fillId="4" borderId="0" xfId="21" applyFont="1" applyFill="1" applyBorder="1" applyAlignment="1" applyProtection="1">
      <alignment wrapText="1"/>
      <protection locked="0"/>
    </xf>
    <xf numFmtId="167" fontId="2" fillId="4" borderId="0" xfId="0" applyNumberFormat="1" applyFont="1" applyFill="1" applyAlignment="1" applyProtection="1">
      <alignment horizontal="right"/>
      <protection locked="0"/>
    </xf>
    <xf numFmtId="0" fontId="11" fillId="4" borderId="0" xfId="0" applyFont="1" applyFill="1" applyAlignment="1" applyProtection="1">
      <alignment horizontal="left"/>
      <protection locked="0"/>
    </xf>
    <xf numFmtId="167" fontId="2" fillId="4" borderId="0" xfId="0" applyNumberFormat="1" applyFont="1" applyFill="1" applyAlignment="1" applyProtection="1">
      <alignment horizontal="right"/>
      <protection locked="0"/>
    </xf>
    <xf numFmtId="0" fontId="1" fillId="0" borderId="0" xfId="21" applyFont="1" applyFill="1" applyBorder="1" applyAlignment="1" applyProtection="1">
      <alignment wrapText="1"/>
      <protection locked="0"/>
    </xf>
    <xf numFmtId="165" fontId="3" fillId="0" borderId="0" xfId="21" applyNumberFormat="1" applyFont="1" applyFill="1" applyBorder="1" applyAlignment="1" applyProtection="1">
      <alignment horizontal="right" wrapText="1"/>
      <protection locked="0"/>
    </xf>
    <xf numFmtId="0" fontId="6" fillId="0" borderId="0" xfId="0" applyFont="1" applyAlignment="1" applyProtection="1">
      <alignment horizontal="left" wrapText="1"/>
      <protection locked="0"/>
    </xf>
    <xf numFmtId="167"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pplyProtection="1">
      <alignment horizontal="right"/>
      <protection locked="0"/>
    </xf>
    <xf numFmtId="0" fontId="2" fillId="0" borderId="0" xfId="0" applyFont="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7" fillId="0" borderId="0" xfId="0" applyNumberFormat="1" applyFont="1" applyBorder="1" applyAlignment="1" applyProtection="1">
      <alignment/>
      <protection locked="0"/>
    </xf>
    <xf numFmtId="49" fontId="7" fillId="0" borderId="0" xfId="0" applyNumberFormat="1" applyFont="1" applyAlignment="1" applyProtection="1">
      <alignment horizontal="right"/>
      <protection locked="0"/>
    </xf>
    <xf numFmtId="0" fontId="6" fillId="0" borderId="0" xfId="0" applyFont="1" applyAlignment="1" applyProtection="1">
      <alignment horizontal="left"/>
      <protection locked="0"/>
    </xf>
    <xf numFmtId="0" fontId="15" fillId="0" borderId="0" xfId="0" applyFont="1" applyAlignment="1" applyProtection="1">
      <alignment wrapText="1"/>
      <protection locked="0"/>
    </xf>
    <xf numFmtId="0" fontId="16" fillId="0" borderId="0" xfId="0" applyFont="1" applyAlignment="1" applyProtection="1">
      <alignment wrapText="1"/>
      <protection locked="0"/>
    </xf>
    <xf numFmtId="0" fontId="2" fillId="0" borderId="0" xfId="0" applyFont="1" applyAlignment="1" applyProtection="1">
      <alignment wrapText="1"/>
      <protection locked="0"/>
    </xf>
    <xf numFmtId="0" fontId="0" fillId="0" borderId="0" xfId="0" applyFont="1" applyAlignment="1" applyProtection="1">
      <alignment wrapText="1"/>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left" vertical="top" wrapText="1"/>
      <protection locked="0"/>
    </xf>
    <xf numFmtId="0" fontId="2" fillId="0" borderId="0" xfId="0" applyFont="1" applyAlignment="1" applyProtection="1">
      <alignment horizontal="left" wrapText="1"/>
      <protection locked="0"/>
    </xf>
    <xf numFmtId="0" fontId="0" fillId="0" borderId="0" xfId="0" applyFont="1" applyAlignment="1" applyProtection="1">
      <alignment horizontal="left"/>
      <protection locked="0"/>
    </xf>
    <xf numFmtId="0" fontId="8" fillId="0" borderId="0" xfId="21" applyFont="1" applyFill="1" applyBorder="1" applyAlignment="1" applyProtection="1">
      <alignment vertical="top" wrapText="1"/>
      <protection locked="0"/>
    </xf>
    <xf numFmtId="0" fontId="2" fillId="0" borderId="0" xfId="0" applyFont="1" applyFill="1" applyAlignment="1" applyProtection="1">
      <alignment/>
      <protection locked="0"/>
    </xf>
    <xf numFmtId="0" fontId="8" fillId="0" borderId="0" xfId="2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5" fillId="0" borderId="0" xfId="0" applyFont="1" applyAlignment="1" applyProtection="1">
      <alignment/>
      <protection locked="0"/>
    </xf>
    <xf numFmtId="0" fontId="0" fillId="0" borderId="0" xfId="0" applyFont="1" applyAlignment="1" applyProtection="1">
      <alignment/>
      <protection locked="0"/>
    </xf>
    <xf numFmtId="0" fontId="16" fillId="0" borderId="0" xfId="0" applyFont="1" applyAlignment="1" applyProtection="1">
      <alignment/>
      <protection locked="0"/>
    </xf>
    <xf numFmtId="0" fontId="24" fillId="3" borderId="1" xfId="21" applyFont="1" applyFill="1" applyBorder="1" applyAlignment="1" applyProtection="1">
      <alignment horizontal="left" vertical="center"/>
      <protection hidden="1"/>
    </xf>
    <xf numFmtId="167" fontId="5" fillId="3" borderId="2" xfId="0" applyNumberFormat="1" applyFont="1" applyFill="1" applyBorder="1" applyAlignment="1" applyProtection="1">
      <alignment horizontal="right" vertical="center" wrapText="1"/>
      <protection hidden="1"/>
    </xf>
    <xf numFmtId="0" fontId="13" fillId="3" borderId="2" xfId="0" applyFont="1" applyFill="1" applyBorder="1" applyAlignment="1" applyProtection="1">
      <alignment horizontal="right" vertical="center" wrapText="1"/>
      <protection hidden="1"/>
    </xf>
    <xf numFmtId="0" fontId="4" fillId="4" borderId="3" xfId="0" applyFont="1" applyFill="1" applyBorder="1" applyAlignment="1" applyProtection="1">
      <alignment horizontal="center" vertical="center"/>
      <protection hidden="1"/>
    </xf>
    <xf numFmtId="167" fontId="10" fillId="4" borderId="4" xfId="0" applyNumberFormat="1" applyFont="1" applyFill="1" applyBorder="1" applyAlignment="1" applyProtection="1">
      <alignment horizontal="right" vertical="center" wrapText="1"/>
      <protection hidden="1"/>
    </xf>
    <xf numFmtId="0" fontId="11" fillId="4" borderId="4" xfId="0" applyFont="1" applyFill="1" applyBorder="1" applyAlignment="1" applyProtection="1">
      <alignment horizontal="right" vertical="center" wrapText="1"/>
      <protection hidden="1"/>
    </xf>
    <xf numFmtId="0" fontId="11" fillId="4" borderId="4" xfId="0" applyFont="1" applyFill="1" applyBorder="1" applyAlignment="1" applyProtection="1">
      <alignment horizontal="left"/>
      <protection hidden="1"/>
    </xf>
    <xf numFmtId="1" fontId="10" fillId="4" borderId="4" xfId="0" applyNumberFormat="1" applyFont="1" applyFill="1" applyBorder="1" applyAlignment="1" applyProtection="1">
      <alignment horizontal="right" vertical="center" wrapText="1"/>
      <protection hidden="1"/>
    </xf>
    <xf numFmtId="0" fontId="0" fillId="0" borderId="3" xfId="0" applyFont="1" applyBorder="1" applyAlignment="1" applyProtection="1">
      <alignment horizontal="left" shrinkToFit="1"/>
      <protection hidden="1"/>
    </xf>
    <xf numFmtId="0" fontId="27" fillId="0" borderId="4" xfId="0" applyFont="1" applyBorder="1" applyAlignment="1" applyProtection="1">
      <alignment horizontal="left"/>
      <protection hidden="1"/>
    </xf>
    <xf numFmtId="0" fontId="0" fillId="4" borderId="5" xfId="0" applyFont="1" applyFill="1" applyBorder="1" applyAlignment="1" applyProtection="1">
      <alignment/>
      <protection hidden="1"/>
    </xf>
    <xf numFmtId="0" fontId="11" fillId="4" borderId="6" xfId="0" applyFont="1" applyFill="1" applyBorder="1" applyAlignment="1" applyProtection="1">
      <alignment horizontal="left"/>
      <protection hidden="1"/>
    </xf>
    <xf numFmtId="0" fontId="2" fillId="4" borderId="6" xfId="0" applyFont="1" applyFill="1" applyBorder="1" applyAlignment="1" applyProtection="1">
      <alignment horizontal="left"/>
      <protection hidden="1"/>
    </xf>
    <xf numFmtId="0" fontId="7" fillId="4" borderId="6" xfId="0" applyFont="1" applyFill="1" applyBorder="1" applyAlignment="1" applyProtection="1">
      <alignment horizontal="right"/>
      <protection hidden="1"/>
    </xf>
    <xf numFmtId="0" fontId="2" fillId="4" borderId="6" xfId="0" applyFont="1" applyFill="1" applyBorder="1" applyAlignment="1" applyProtection="1">
      <alignment horizontal="right"/>
      <protection hidden="1"/>
    </xf>
    <xf numFmtId="0" fontId="2" fillId="4" borderId="6" xfId="0" applyFont="1" applyFill="1" applyBorder="1" applyAlignment="1" applyProtection="1">
      <alignment/>
      <protection hidden="1"/>
    </xf>
    <xf numFmtId="0" fontId="0" fillId="4" borderId="6" xfId="0" applyFont="1" applyFill="1" applyBorder="1" applyAlignment="1" applyProtection="1">
      <alignment/>
      <protection hidden="1"/>
    </xf>
    <xf numFmtId="175" fontId="2" fillId="5" borderId="0" xfId="0" applyNumberFormat="1" applyFont="1" applyFill="1" applyAlignment="1" applyProtection="1">
      <alignment horizontal="right"/>
      <protection locked="0"/>
    </xf>
    <xf numFmtId="0" fontId="2" fillId="0" borderId="0" xfId="0" applyFont="1" applyAlignment="1">
      <alignment/>
    </xf>
    <xf numFmtId="0" fontId="16" fillId="0" borderId="0" xfId="0" applyFont="1" applyAlignment="1">
      <alignment/>
    </xf>
    <xf numFmtId="0" fontId="11" fillId="0" borderId="0" xfId="0" applyFont="1" applyAlignment="1">
      <alignment horizontal="left"/>
    </xf>
    <xf numFmtId="0" fontId="0" fillId="0" borderId="0" xfId="0" applyFont="1" applyAlignment="1">
      <alignment/>
    </xf>
    <xf numFmtId="0" fontId="5" fillId="0" borderId="0" xfId="0" applyFont="1" applyAlignment="1">
      <alignment horizontal="left" wrapText="1"/>
    </xf>
    <xf numFmtId="0" fontId="15" fillId="0" borderId="0" xfId="0" applyFont="1" applyAlignment="1">
      <alignment/>
    </xf>
    <xf numFmtId="167" fontId="0" fillId="0" borderId="0" xfId="0" applyNumberFormat="1" applyAlignment="1">
      <alignment/>
    </xf>
    <xf numFmtId="167" fontId="2" fillId="0" borderId="0" xfId="0" applyNumberFormat="1" applyFont="1" applyAlignment="1">
      <alignment wrapText="1"/>
    </xf>
    <xf numFmtId="0" fontId="2" fillId="0" borderId="0" xfId="0" applyFont="1" applyAlignment="1">
      <alignment/>
    </xf>
    <xf numFmtId="49" fontId="5" fillId="3" borderId="7" xfId="0" applyNumberFormat="1" applyFont="1" applyFill="1" applyBorder="1" applyAlignment="1" applyProtection="1">
      <alignment horizontal="right" vertical="center" wrapText="1"/>
      <protection hidden="1"/>
    </xf>
    <xf numFmtId="0" fontId="0" fillId="4" borderId="8" xfId="0" applyFont="1" applyFill="1" applyBorder="1" applyAlignment="1" applyProtection="1">
      <alignment horizontal="right"/>
      <protection hidden="1"/>
    </xf>
    <xf numFmtId="0" fontId="0" fillId="3"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0" fontId="0" fillId="4" borderId="11" xfId="0" applyFont="1" applyFill="1" applyBorder="1" applyAlignment="1" applyProtection="1">
      <alignment horizontal="right"/>
      <protection locked="0"/>
    </xf>
    <xf numFmtId="0" fontId="27" fillId="0" borderId="10" xfId="0" applyFont="1" applyBorder="1" applyAlignment="1" applyProtection="1">
      <alignment horizontal="left"/>
      <protection hidden="1"/>
    </xf>
    <xf numFmtId="174" fontId="2" fillId="5" borderId="0" xfId="0" applyNumberFormat="1" applyFont="1" applyFill="1" applyAlignment="1" applyProtection="1">
      <alignment horizontal="right"/>
      <protection locked="0"/>
    </xf>
    <xf numFmtId="167" fontId="0" fillId="0" borderId="4" xfId="0" applyNumberFormat="1" applyFont="1" applyBorder="1" applyAlignment="1" applyProtection="1">
      <alignment horizontal="right"/>
      <protection hidden="1"/>
    </xf>
    <xf numFmtId="0" fontId="5" fillId="0" borderId="0" xfId="0" applyFont="1" applyAlignment="1" applyProtection="1">
      <alignment horizontal="left" vertical="top" wrapText="1"/>
      <protection locked="0"/>
    </xf>
    <xf numFmtId="0" fontId="2" fillId="0" borderId="0" xfId="0" applyFont="1" applyAlignment="1">
      <alignment horizontal="left" wrapText="1"/>
    </xf>
    <xf numFmtId="0" fontId="8" fillId="0" borderId="0" xfId="21" applyFont="1" applyFill="1" applyBorder="1" applyAlignment="1" applyProtection="1">
      <alignment horizontal="left" vertical="top" wrapText="1"/>
      <protection locked="0"/>
    </xf>
    <xf numFmtId="49" fontId="2" fillId="0" borderId="0" xfId="0" applyNumberFormat="1" applyFont="1" applyAlignment="1" applyProtection="1">
      <alignment horizontal="left"/>
      <protection locked="0"/>
    </xf>
    <xf numFmtId="0" fontId="0" fillId="7" borderId="12" xfId="0" applyFont="1" applyFill="1" applyBorder="1" applyAlignment="1" applyProtection="1">
      <alignment horizontal="left"/>
      <protection locked="0"/>
    </xf>
    <xf numFmtId="0" fontId="0" fillId="7" borderId="4" xfId="0" applyFont="1" applyFill="1" applyBorder="1" applyAlignment="1" applyProtection="1">
      <alignment horizontal="left"/>
      <protection locked="0"/>
    </xf>
    <xf numFmtId="0" fontId="0" fillId="7" borderId="13" xfId="0" applyFont="1" applyFill="1" applyBorder="1" applyAlignment="1" applyProtection="1">
      <alignment horizontal="left"/>
      <protection locked="0"/>
    </xf>
    <xf numFmtId="0" fontId="6" fillId="0" borderId="0" xfId="0" applyFont="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33"/>
  <sheetViews>
    <sheetView tabSelected="1" workbookViewId="0" topLeftCell="A1">
      <pane ySplit="18" topLeftCell="BM19" activePane="bottomLeft" state="frozen"/>
      <selection pane="topLeft" activeCell="A1" sqref="A1"/>
      <selection pane="bottomLeft" activeCell="T11" sqref="T11"/>
    </sheetView>
  </sheetViews>
  <sheetFormatPr defaultColWidth="9.140625" defaultRowHeight="12.75"/>
  <cols>
    <col min="1" max="1" width="2.421875" style="6" customWidth="1"/>
    <col min="2" max="2" width="27.140625" style="6" customWidth="1"/>
    <col min="3" max="3" width="10.57421875" style="7" customWidth="1"/>
    <col min="4" max="4" width="2.140625" style="7" customWidth="1"/>
    <col min="5" max="5" width="15.7109375" style="7" customWidth="1"/>
    <col min="6" max="6" width="2.140625" style="7" customWidth="1"/>
    <col min="7" max="7" width="12.140625" style="7" customWidth="1"/>
    <col min="8" max="8" width="2.421875" style="7" customWidth="1"/>
    <col min="9" max="9" width="12.421875" style="7" customWidth="1"/>
    <col min="10" max="10" width="2.57421875" style="7" customWidth="1"/>
    <col min="11" max="11" width="11.00390625" style="7" customWidth="1"/>
    <col min="12" max="12" width="2.140625" style="7" customWidth="1"/>
    <col min="13" max="13" width="13.00390625" style="8" customWidth="1"/>
    <col min="14" max="14" width="2.8515625" style="8" customWidth="1"/>
    <col min="15" max="15" width="2.140625" style="9" customWidth="1"/>
    <col min="16" max="17" width="9.140625" style="6" customWidth="1"/>
    <col min="18" max="18" width="10.140625" style="6" customWidth="1"/>
    <col min="19" max="16384" width="9.140625" style="6" customWidth="1"/>
  </cols>
  <sheetData>
    <row r="1" ht="6" customHeight="1"/>
    <row r="2" spans="1:15" s="15" customFormat="1" ht="8.25" customHeight="1">
      <c r="A2" s="10"/>
      <c r="B2" s="10"/>
      <c r="C2" s="11"/>
      <c r="D2" s="12"/>
      <c r="E2" s="11"/>
      <c r="F2" s="12"/>
      <c r="G2" s="11"/>
      <c r="H2" s="12"/>
      <c r="I2" s="11"/>
      <c r="J2" s="12"/>
      <c r="K2" s="13"/>
      <c r="L2" s="10"/>
      <c r="M2" s="14"/>
      <c r="N2" s="14"/>
      <c r="O2" s="9"/>
    </row>
    <row r="3" spans="1:15" s="15" customFormat="1" ht="15.75" customHeight="1">
      <c r="A3" s="10"/>
      <c r="B3" s="1" t="s">
        <v>94</v>
      </c>
      <c r="C3" s="11"/>
      <c r="D3" s="12"/>
      <c r="E3" s="11"/>
      <c r="F3" s="12"/>
      <c r="G3" s="11"/>
      <c r="H3" s="12"/>
      <c r="I3" s="11"/>
      <c r="J3" s="12"/>
      <c r="K3" s="13"/>
      <c r="L3" s="10"/>
      <c r="M3" s="14"/>
      <c r="N3" s="14"/>
      <c r="O3" s="9"/>
    </row>
    <row r="4" spans="1:15" s="15" customFormat="1" ht="12.75">
      <c r="A4" s="10"/>
      <c r="B4" s="16"/>
      <c r="C4" s="11"/>
      <c r="D4" s="12"/>
      <c r="E4" s="11"/>
      <c r="F4" s="12"/>
      <c r="G4" s="11"/>
      <c r="H4" s="12"/>
      <c r="I4" s="11"/>
      <c r="J4" s="12"/>
      <c r="K4" s="13"/>
      <c r="L4" s="10"/>
      <c r="M4" s="14"/>
      <c r="N4" s="14"/>
      <c r="O4" s="9"/>
    </row>
    <row r="5" spans="1:15" s="15" customFormat="1" ht="16.5">
      <c r="A5" s="10"/>
      <c r="B5" s="17" t="s">
        <v>106</v>
      </c>
      <c r="C5" s="11"/>
      <c r="D5" s="12"/>
      <c r="E5" s="11"/>
      <c r="F5" s="12"/>
      <c r="G5" s="10"/>
      <c r="H5" s="10"/>
      <c r="I5" s="10"/>
      <c r="J5" s="10"/>
      <c r="K5" s="18"/>
      <c r="L5" s="18"/>
      <c r="M5" s="2" t="s">
        <v>95</v>
      </c>
      <c r="N5" s="19"/>
      <c r="O5" s="9"/>
    </row>
    <row r="6" spans="1:15" s="15" customFormat="1" ht="12.75">
      <c r="A6" s="10"/>
      <c r="B6" s="10"/>
      <c r="C6" s="11"/>
      <c r="D6" s="12"/>
      <c r="E6" s="11"/>
      <c r="F6" s="12"/>
      <c r="G6" s="18"/>
      <c r="H6" s="20"/>
      <c r="I6" s="11"/>
      <c r="J6" s="12"/>
      <c r="K6" s="13"/>
      <c r="L6" s="10"/>
      <c r="M6" s="14"/>
      <c r="N6" s="14"/>
      <c r="O6" s="9"/>
    </row>
    <row r="7" spans="1:15" s="15" customFormat="1" ht="12.75">
      <c r="A7" s="10"/>
      <c r="B7" s="4" t="s">
        <v>78</v>
      </c>
      <c r="C7" s="11"/>
      <c r="D7" s="12"/>
      <c r="E7" s="11"/>
      <c r="F7" s="12"/>
      <c r="G7" s="18"/>
      <c r="H7" s="20"/>
      <c r="I7" s="135" t="s">
        <v>15</v>
      </c>
      <c r="J7" s="136"/>
      <c r="K7" s="136"/>
      <c r="L7" s="136"/>
      <c r="M7" s="137"/>
      <c r="N7" s="14"/>
      <c r="O7" s="9"/>
    </row>
    <row r="8" spans="1:15" s="15" customFormat="1" ht="13.5" thickBot="1">
      <c r="A8" s="10"/>
      <c r="B8" s="10"/>
      <c r="C8" s="11"/>
      <c r="D8" s="12"/>
      <c r="E8" s="11"/>
      <c r="F8" s="12"/>
      <c r="G8" s="18"/>
      <c r="H8" s="20"/>
      <c r="I8" s="11"/>
      <c r="J8" s="12"/>
      <c r="K8" s="13"/>
      <c r="L8" s="10"/>
      <c r="M8" s="14"/>
      <c r="N8" s="14"/>
      <c r="O8" s="9"/>
    </row>
    <row r="9" spans="1:15" s="15" customFormat="1" ht="45">
      <c r="A9" s="10"/>
      <c r="B9" s="96" t="s">
        <v>77</v>
      </c>
      <c r="C9" s="97" t="s">
        <v>72</v>
      </c>
      <c r="D9" s="98"/>
      <c r="E9" s="97" t="s">
        <v>73</v>
      </c>
      <c r="F9" s="98"/>
      <c r="G9" s="97" t="s">
        <v>74</v>
      </c>
      <c r="H9" s="98"/>
      <c r="I9" s="97" t="s">
        <v>75</v>
      </c>
      <c r="J9" s="98"/>
      <c r="K9" s="97" t="s">
        <v>76</v>
      </c>
      <c r="L9" s="97"/>
      <c r="M9" s="123" t="s">
        <v>12</v>
      </c>
      <c r="N9" s="125"/>
      <c r="O9" s="9"/>
    </row>
    <row r="10" spans="1:15" s="15" customFormat="1" ht="12.75">
      <c r="A10" s="10"/>
      <c r="B10" s="99"/>
      <c r="C10" s="100" t="s">
        <v>9</v>
      </c>
      <c r="D10" s="101"/>
      <c r="E10" s="100" t="s">
        <v>9</v>
      </c>
      <c r="F10" s="101"/>
      <c r="G10" s="100" t="s">
        <v>9</v>
      </c>
      <c r="H10" s="101"/>
      <c r="I10" s="100" t="s">
        <v>9</v>
      </c>
      <c r="J10" s="102"/>
      <c r="K10" s="100" t="s">
        <v>9</v>
      </c>
      <c r="L10" s="103"/>
      <c r="M10" s="103" t="s">
        <v>3</v>
      </c>
      <c r="N10" s="126"/>
      <c r="O10" s="9"/>
    </row>
    <row r="11" spans="1:15" s="15" customFormat="1" ht="14.25">
      <c r="A11" s="10"/>
      <c r="B11" s="104" t="str">
        <f>I7</f>
        <v>Andorra</v>
      </c>
      <c r="C11" s="130">
        <f>VLOOKUP(I7,B19:N97,2,TRUE)</f>
        <v>518.666015625</v>
      </c>
      <c r="D11" s="105">
        <f>IF(((VLOOKUP(I7,B19:N97,3,TRUE))=""),"",(VLOOKUP(I7,B19:N97,3,TRUE)))</f>
      </c>
      <c r="E11" s="130">
        <f>VLOOKUP(I7,B19:N97,4,TRUE)</f>
        <v>172.4499969482422</v>
      </c>
      <c r="F11" s="105">
        <f>IF(((VLOOKUP(I7,B19:N97,5,TRUE))=""),"",(VLOOKUP(I7,B19:N97,5,TRUE)))</f>
      </c>
      <c r="G11" s="130">
        <f>VLOOKUP(I7,B19:N97,6,TRUE)</f>
        <v>346.21600341796875</v>
      </c>
      <c r="H11" s="105">
        <f>IF(((VLOOKUP(I7,B19:N97,7,TRUE))=""),"",(VLOOKUP(I7,B19:N97,7,TRUE)))</f>
      </c>
      <c r="I11" s="130">
        <f>VLOOKUP(I7,B19:N97,8,TRUE)</f>
        <v>0</v>
      </c>
      <c r="J11" s="105">
        <f>IF(((VLOOKUP(I7,B19:N97,9,TRUE))=""),"",(VLOOKUP(I7,B19:N97,9,TRUE)))</f>
      </c>
      <c r="K11" s="130">
        <f>VLOOKUP(I7,B19:N97,10,TRUE)</f>
        <v>346.21600341796875</v>
      </c>
      <c r="L11" s="105">
        <f>IF(((VLOOKUP(I7,B19:N97,11,TRUE))=""),"",(VLOOKUP(I7,B19:N97,11,TRUE)))</f>
      </c>
      <c r="M11" s="130">
        <f>VLOOKUP(I7,B19:N97,12,TRUE)</f>
        <v>5212.447921861592</v>
      </c>
      <c r="N11" s="128">
        <f>IF(((VLOOKUP(I7,B19:N97,13,TRUE))=""),"",(VLOOKUP(I7,B19:N97,13,TRUE)))</f>
      </c>
      <c r="O11" s="9"/>
    </row>
    <row r="12" spans="1:15" s="15" customFormat="1" ht="3.75" customHeight="1" thickBot="1">
      <c r="A12" s="10"/>
      <c r="B12" s="106"/>
      <c r="C12" s="107"/>
      <c r="D12" s="108"/>
      <c r="E12" s="107"/>
      <c r="F12" s="108"/>
      <c r="G12" s="109"/>
      <c r="H12" s="110"/>
      <c r="I12" s="107"/>
      <c r="J12" s="108"/>
      <c r="K12" s="111"/>
      <c r="L12" s="112"/>
      <c r="M12" s="124"/>
      <c r="N12" s="127"/>
      <c r="O12" s="9"/>
    </row>
    <row r="13" spans="1:15" s="15" customFormat="1" ht="11.25" customHeight="1">
      <c r="A13" s="10"/>
      <c r="B13" s="10"/>
      <c r="C13" s="11"/>
      <c r="D13" s="12"/>
      <c r="E13" s="11"/>
      <c r="F13" s="12"/>
      <c r="G13" s="18"/>
      <c r="H13" s="20"/>
      <c r="I13" s="11"/>
      <c r="J13" s="12"/>
      <c r="K13" s="13"/>
      <c r="L13" s="10"/>
      <c r="M13" s="5" t="s">
        <v>79</v>
      </c>
      <c r="N13" s="14"/>
      <c r="O13" s="9"/>
    </row>
    <row r="14" spans="1:15" s="15" customFormat="1" ht="9.75" customHeight="1">
      <c r="A14" s="10"/>
      <c r="B14" s="10"/>
      <c r="C14" s="11"/>
      <c r="D14" s="12"/>
      <c r="E14" s="11"/>
      <c r="F14" s="12"/>
      <c r="G14" s="18"/>
      <c r="H14" s="20"/>
      <c r="I14" s="11"/>
      <c r="J14" s="12"/>
      <c r="K14" s="13"/>
      <c r="L14" s="10"/>
      <c r="M14" s="14"/>
      <c r="N14" s="14"/>
      <c r="O14" s="9"/>
    </row>
    <row r="15" spans="3:15" s="15" customFormat="1" ht="11.25" customHeight="1">
      <c r="C15" s="21"/>
      <c r="D15" s="22"/>
      <c r="E15" s="21"/>
      <c r="F15" s="22"/>
      <c r="G15" s="23"/>
      <c r="H15" s="24"/>
      <c r="I15" s="21"/>
      <c r="J15" s="22"/>
      <c r="K15" s="9"/>
      <c r="M15" s="25"/>
      <c r="N15" s="25"/>
      <c r="O15" s="9"/>
    </row>
    <row r="16" spans="3:15" s="15" customFormat="1" ht="11.25" customHeight="1">
      <c r="C16" s="21"/>
      <c r="D16" s="22"/>
      <c r="E16" s="21"/>
      <c r="F16" s="22"/>
      <c r="G16" s="23"/>
      <c r="H16" s="24"/>
      <c r="I16" s="21"/>
      <c r="J16" s="22"/>
      <c r="K16" s="9"/>
      <c r="M16" s="25"/>
      <c r="N16" s="25"/>
      <c r="O16" s="9"/>
    </row>
    <row r="17" spans="1:24" s="15" customFormat="1" ht="48" customHeight="1">
      <c r="A17" s="26"/>
      <c r="B17" s="3" t="s">
        <v>77</v>
      </c>
      <c r="C17" s="27" t="s">
        <v>72</v>
      </c>
      <c r="D17" s="28"/>
      <c r="E17" s="27" t="s">
        <v>73</v>
      </c>
      <c r="F17" s="28"/>
      <c r="G17" s="27" t="s">
        <v>74</v>
      </c>
      <c r="H17" s="28"/>
      <c r="I17" s="27" t="s">
        <v>75</v>
      </c>
      <c r="J17" s="28"/>
      <c r="K17" s="27" t="s">
        <v>76</v>
      </c>
      <c r="L17" s="27"/>
      <c r="M17" s="29" t="s">
        <v>12</v>
      </c>
      <c r="N17" s="30"/>
      <c r="O17" s="9"/>
      <c r="P17" s="31"/>
      <c r="Q17" s="32"/>
      <c r="R17" s="31"/>
      <c r="S17" s="32"/>
      <c r="T17" s="31"/>
      <c r="U17" s="32"/>
      <c r="V17" s="31"/>
      <c r="W17" s="21"/>
      <c r="X17" s="31"/>
    </row>
    <row r="18" spans="1:15" s="15" customFormat="1" ht="13.5" customHeight="1">
      <c r="A18" s="33"/>
      <c r="B18" s="34"/>
      <c r="C18" s="35" t="s">
        <v>9</v>
      </c>
      <c r="D18" s="36"/>
      <c r="E18" s="35" t="s">
        <v>9</v>
      </c>
      <c r="F18" s="36"/>
      <c r="G18" s="35" t="s">
        <v>9</v>
      </c>
      <c r="H18" s="36"/>
      <c r="I18" s="35" t="s">
        <v>9</v>
      </c>
      <c r="J18" s="37"/>
      <c r="K18" s="35" t="s">
        <v>9</v>
      </c>
      <c r="L18" s="38"/>
      <c r="M18" s="38" t="s">
        <v>3</v>
      </c>
      <c r="N18" s="38"/>
      <c r="O18" s="9"/>
    </row>
    <row r="19" spans="1:15" s="15" customFormat="1" ht="12.75">
      <c r="A19" s="39"/>
      <c r="B19" s="40" t="s">
        <v>13</v>
      </c>
      <c r="C19" s="41">
        <v>30683</v>
      </c>
      <c r="D19" s="42"/>
      <c r="E19" s="41" t="s">
        <v>67</v>
      </c>
      <c r="F19" s="42"/>
      <c r="G19" s="41" t="s">
        <v>67</v>
      </c>
      <c r="H19" s="42"/>
      <c r="I19" s="41" t="s">
        <v>67</v>
      </c>
      <c r="J19" s="42"/>
      <c r="K19" s="41" t="s">
        <v>67</v>
      </c>
      <c r="L19" s="42"/>
      <c r="M19" s="43" t="s">
        <v>67</v>
      </c>
      <c r="N19" s="43"/>
      <c r="O19" s="44"/>
    </row>
    <row r="20" spans="1:15" s="15" customFormat="1" ht="12.75">
      <c r="A20" s="39"/>
      <c r="B20" s="40" t="s">
        <v>14</v>
      </c>
      <c r="C20" s="41">
        <v>64430</v>
      </c>
      <c r="D20" s="45"/>
      <c r="E20" s="41" t="s">
        <v>67</v>
      </c>
      <c r="F20" s="46"/>
      <c r="G20" s="41">
        <v>11000</v>
      </c>
      <c r="H20" s="46"/>
      <c r="I20" s="41">
        <v>50</v>
      </c>
      <c r="J20" s="46"/>
      <c r="K20" s="41">
        <v>11050</v>
      </c>
      <c r="L20" s="46"/>
      <c r="M20" s="41">
        <v>362.2231836343042</v>
      </c>
      <c r="N20" s="41"/>
      <c r="O20" s="44"/>
    </row>
    <row r="21" spans="1:15" s="15" customFormat="1" ht="12.75">
      <c r="A21" s="39"/>
      <c r="B21" s="47" t="s">
        <v>15</v>
      </c>
      <c r="C21" s="41">
        <v>518.666015625</v>
      </c>
      <c r="D21" s="42"/>
      <c r="E21" s="41">
        <v>172.4499969482422</v>
      </c>
      <c r="F21" s="46"/>
      <c r="G21" s="41">
        <v>346.21600341796875</v>
      </c>
      <c r="H21" s="46"/>
      <c r="I21" s="41">
        <v>0</v>
      </c>
      <c r="J21" s="46"/>
      <c r="K21" s="41">
        <v>346.21600341796875</v>
      </c>
      <c r="L21" s="46"/>
      <c r="M21" s="41">
        <v>5212.447921861592</v>
      </c>
      <c r="N21" s="41"/>
      <c r="O21" s="44"/>
    </row>
    <row r="22" spans="1:15" s="15" customFormat="1" ht="12.75">
      <c r="A22" s="39"/>
      <c r="B22" s="47" t="s">
        <v>80</v>
      </c>
      <c r="C22" s="41">
        <v>68.19000244140625</v>
      </c>
      <c r="D22" s="42"/>
      <c r="E22" s="41" t="s">
        <v>67</v>
      </c>
      <c r="F22" s="46"/>
      <c r="G22" s="41" t="s">
        <v>67</v>
      </c>
      <c r="H22" s="46"/>
      <c r="I22" s="41" t="s">
        <v>67</v>
      </c>
      <c r="J22" s="46"/>
      <c r="K22" s="41" t="s">
        <v>67</v>
      </c>
      <c r="L22" s="46"/>
      <c r="M22" s="41" t="s">
        <v>67</v>
      </c>
      <c r="N22" s="41"/>
      <c r="O22" s="44"/>
    </row>
    <row r="23" spans="1:15" s="15" customFormat="1" ht="12.75">
      <c r="A23" s="39"/>
      <c r="B23" s="47" t="s">
        <v>81</v>
      </c>
      <c r="C23" s="41">
        <v>249.60000610351562</v>
      </c>
      <c r="D23" s="42"/>
      <c r="E23" s="41" t="s">
        <v>67</v>
      </c>
      <c r="F23" s="42"/>
      <c r="G23" s="41" t="s">
        <v>67</v>
      </c>
      <c r="H23" s="42"/>
      <c r="I23" s="41" t="s">
        <v>67</v>
      </c>
      <c r="J23" s="42"/>
      <c r="K23" s="41" t="s">
        <v>67</v>
      </c>
      <c r="L23" s="42"/>
      <c r="M23" s="43" t="s">
        <v>67</v>
      </c>
      <c r="N23" s="43"/>
      <c r="O23" s="44"/>
    </row>
    <row r="24" spans="2:15" s="15" customFormat="1" ht="12.75">
      <c r="B24" s="48" t="s">
        <v>16</v>
      </c>
      <c r="C24" s="49">
        <v>11264</v>
      </c>
      <c r="D24" s="50"/>
      <c r="E24" s="49">
        <v>9032</v>
      </c>
      <c r="F24" s="50"/>
      <c r="G24" s="51">
        <v>2232</v>
      </c>
      <c r="H24" s="50"/>
      <c r="I24" s="49" t="s">
        <v>67</v>
      </c>
      <c r="J24" s="52"/>
      <c r="K24" s="53" t="s">
        <v>67</v>
      </c>
      <c r="L24" s="52"/>
      <c r="M24" s="54" t="s">
        <v>67</v>
      </c>
      <c r="N24" s="55"/>
      <c r="O24" s="44"/>
    </row>
    <row r="25" spans="2:15" s="15" customFormat="1" ht="12.75">
      <c r="B25" s="56" t="s">
        <v>17</v>
      </c>
      <c r="C25" s="57">
        <v>38368.5</v>
      </c>
      <c r="D25" s="52"/>
      <c r="E25" s="57">
        <v>29122</v>
      </c>
      <c r="F25" s="52"/>
      <c r="G25" s="57">
        <v>9246.5</v>
      </c>
      <c r="H25" s="52"/>
      <c r="I25" s="57">
        <v>18773.19921875</v>
      </c>
      <c r="J25" s="52"/>
      <c r="K25" s="57">
        <v>28019.69921875</v>
      </c>
      <c r="L25" s="52"/>
      <c r="M25" s="55">
        <v>3450.1023552126594</v>
      </c>
      <c r="N25" s="55"/>
      <c r="O25" s="44"/>
    </row>
    <row r="26" spans="2:15" s="15" customFormat="1" ht="12.75">
      <c r="B26" s="56" t="s">
        <v>0</v>
      </c>
      <c r="C26" s="57">
        <v>128.3000030517578</v>
      </c>
      <c r="D26" s="52"/>
      <c r="E26" s="57">
        <v>87.80000305175781</v>
      </c>
      <c r="F26" s="52"/>
      <c r="G26" s="53">
        <v>40.5</v>
      </c>
      <c r="H26" s="52"/>
      <c r="I26" s="57">
        <v>0</v>
      </c>
      <c r="J26" s="52"/>
      <c r="K26" s="53">
        <v>40.5</v>
      </c>
      <c r="L26" s="52"/>
      <c r="M26" s="54">
        <v>62.30654203307016</v>
      </c>
      <c r="N26" s="55"/>
      <c r="O26" s="44"/>
    </row>
    <row r="27" spans="2:15" s="15" customFormat="1" ht="12.75">
      <c r="B27" s="56" t="s">
        <v>18</v>
      </c>
      <c r="C27" s="57">
        <v>135978</v>
      </c>
      <c r="D27" s="52"/>
      <c r="E27" s="57">
        <v>79807</v>
      </c>
      <c r="F27" s="52"/>
      <c r="G27" s="57">
        <v>56171</v>
      </c>
      <c r="H27" s="52"/>
      <c r="I27" s="57">
        <v>27600</v>
      </c>
      <c r="J27" s="52">
        <v>1</v>
      </c>
      <c r="K27" s="57">
        <v>83771</v>
      </c>
      <c r="L27" s="52"/>
      <c r="M27" s="55">
        <v>8332.4820583223</v>
      </c>
      <c r="N27" s="55"/>
      <c r="O27" s="44"/>
    </row>
    <row r="28" spans="2:15" s="15" customFormat="1" ht="12.75">
      <c r="B28" s="56" t="s">
        <v>99</v>
      </c>
      <c r="C28" s="57">
        <v>32397</v>
      </c>
      <c r="D28" s="52"/>
      <c r="E28" s="57">
        <v>16585</v>
      </c>
      <c r="F28" s="52"/>
      <c r="G28" s="57">
        <v>15812</v>
      </c>
      <c r="H28" s="52"/>
      <c r="I28" s="57">
        <v>10569</v>
      </c>
      <c r="J28" s="52"/>
      <c r="K28" s="57">
        <v>26380</v>
      </c>
      <c r="L28" s="52"/>
      <c r="M28" s="55">
        <v>2588.026756154706</v>
      </c>
      <c r="N28" s="55"/>
      <c r="O28" s="44"/>
    </row>
    <row r="29" spans="1:15" s="15" customFormat="1" ht="12.75" customHeight="1">
      <c r="A29" s="39"/>
      <c r="B29" s="47" t="s">
        <v>19</v>
      </c>
      <c r="C29" s="41">
        <v>92.9000015258789</v>
      </c>
      <c r="D29" s="42"/>
      <c r="E29" s="41" t="s">
        <v>67</v>
      </c>
      <c r="F29" s="42"/>
      <c r="G29" s="41" t="s">
        <v>67</v>
      </c>
      <c r="H29" s="42"/>
      <c r="I29" s="41" t="s">
        <v>67</v>
      </c>
      <c r="J29" s="42"/>
      <c r="K29" s="41" t="s">
        <v>67</v>
      </c>
      <c r="L29" s="42"/>
      <c r="M29" s="43" t="s">
        <v>67</v>
      </c>
      <c r="N29" s="43"/>
      <c r="O29" s="44"/>
    </row>
    <row r="30" spans="1:15" s="15" customFormat="1" ht="12.75">
      <c r="A30" s="39"/>
      <c r="B30" s="47" t="s">
        <v>100</v>
      </c>
      <c r="C30" s="41">
        <v>145.5500030517578</v>
      </c>
      <c r="D30" s="42"/>
      <c r="E30" s="41" t="s">
        <v>67</v>
      </c>
      <c r="F30" s="42"/>
      <c r="G30" s="41" t="s">
        <v>67</v>
      </c>
      <c r="H30" s="42"/>
      <c r="I30" s="41" t="s">
        <v>67</v>
      </c>
      <c r="J30" s="42"/>
      <c r="K30" s="41" t="s">
        <v>67</v>
      </c>
      <c r="L30" s="42"/>
      <c r="M30" s="43" t="s">
        <v>67</v>
      </c>
      <c r="N30" s="43"/>
      <c r="O30" s="44"/>
    </row>
    <row r="31" spans="1:15" s="15" customFormat="1" ht="12.75">
      <c r="A31" s="39"/>
      <c r="B31" s="47" t="s">
        <v>20</v>
      </c>
      <c r="C31" s="41">
        <v>19954.509765625</v>
      </c>
      <c r="D31" s="42"/>
      <c r="E31" s="41">
        <v>10264.759765625</v>
      </c>
      <c r="F31" s="42">
        <v>2</v>
      </c>
      <c r="G31" s="41" t="s">
        <v>67</v>
      </c>
      <c r="H31" s="42"/>
      <c r="I31" s="41" t="s">
        <v>67</v>
      </c>
      <c r="J31" s="42"/>
      <c r="K31" s="41" t="s">
        <v>67</v>
      </c>
      <c r="L31" s="42"/>
      <c r="M31" s="43" t="s">
        <v>67</v>
      </c>
      <c r="N31" s="43"/>
      <c r="O31" s="44"/>
    </row>
    <row r="32" spans="1:15" s="15" customFormat="1" ht="12.75">
      <c r="A32" s="39"/>
      <c r="B32" s="47" t="s">
        <v>82</v>
      </c>
      <c r="C32" s="41">
        <v>763949.8125</v>
      </c>
      <c r="D32" s="42"/>
      <c r="E32" s="41" t="s">
        <v>67</v>
      </c>
      <c r="F32" s="42"/>
      <c r="G32" s="41" t="s">
        <v>67</v>
      </c>
      <c r="H32" s="42"/>
      <c r="I32" s="41" t="s">
        <v>67</v>
      </c>
      <c r="J32" s="42"/>
      <c r="K32" s="41" t="s">
        <v>67</v>
      </c>
      <c r="L32" s="42"/>
      <c r="M32" s="43" t="s">
        <v>67</v>
      </c>
      <c r="N32" s="43"/>
      <c r="O32" s="44"/>
    </row>
    <row r="33" spans="1:15" s="15" customFormat="1" ht="12.75">
      <c r="A33" s="39"/>
      <c r="B33" s="47" t="s">
        <v>21</v>
      </c>
      <c r="C33" s="58">
        <v>1160289</v>
      </c>
      <c r="D33" s="42"/>
      <c r="E33" s="41">
        <v>258080</v>
      </c>
      <c r="F33" s="42"/>
      <c r="G33" s="41">
        <v>902209</v>
      </c>
      <c r="H33" s="42"/>
      <c r="I33" s="41" t="s">
        <v>67</v>
      </c>
      <c r="J33" s="42"/>
      <c r="K33" s="41" t="s">
        <v>67</v>
      </c>
      <c r="L33" s="42"/>
      <c r="M33" s="43" t="s">
        <v>67</v>
      </c>
      <c r="N33" s="43"/>
      <c r="O33" s="44"/>
    </row>
    <row r="34" spans="2:15" s="15" customFormat="1" ht="12.75" customHeight="1">
      <c r="B34" s="56" t="s">
        <v>107</v>
      </c>
      <c r="C34" s="57">
        <v>6009200</v>
      </c>
      <c r="D34" s="52"/>
      <c r="E34" s="57" t="s">
        <v>67</v>
      </c>
      <c r="F34" s="52"/>
      <c r="G34" s="57" t="s">
        <v>67</v>
      </c>
      <c r="H34" s="52"/>
      <c r="I34" s="57"/>
      <c r="J34" s="52"/>
      <c r="K34" s="57">
        <v>2770100</v>
      </c>
      <c r="L34" s="52"/>
      <c r="M34" s="55">
        <v>2186.4253278692418</v>
      </c>
      <c r="N34" s="55"/>
      <c r="O34" s="44"/>
    </row>
    <row r="35" spans="2:15" s="15" customFormat="1" ht="12.75">
      <c r="B35" s="56" t="s">
        <v>22</v>
      </c>
      <c r="C35" s="57">
        <v>3022</v>
      </c>
      <c r="D35" s="52"/>
      <c r="E35" s="57">
        <v>1135.699951171875</v>
      </c>
      <c r="F35" s="52"/>
      <c r="G35" s="57">
        <v>1886.300048828125</v>
      </c>
      <c r="H35" s="52"/>
      <c r="I35" s="57">
        <v>0</v>
      </c>
      <c r="J35" s="52"/>
      <c r="K35" s="57">
        <v>1886.300048828125</v>
      </c>
      <c r="L35" s="52"/>
      <c r="M35" s="55">
        <v>282.9425740180822</v>
      </c>
      <c r="N35" s="55"/>
      <c r="O35" s="44"/>
    </row>
    <row r="36" spans="2:15" s="15" customFormat="1" ht="12.75">
      <c r="B36" s="56" t="s">
        <v>23</v>
      </c>
      <c r="C36" s="57">
        <v>59.74800109863281</v>
      </c>
      <c r="D36" s="52"/>
      <c r="E36" s="57" t="s">
        <v>67</v>
      </c>
      <c r="F36" s="52"/>
      <c r="G36" s="57" t="s">
        <v>67</v>
      </c>
      <c r="H36" s="52"/>
      <c r="I36" s="57" t="s">
        <v>67</v>
      </c>
      <c r="J36" s="52"/>
      <c r="K36" s="57" t="s">
        <v>67</v>
      </c>
      <c r="L36" s="52"/>
      <c r="M36" s="55" t="s">
        <v>67</v>
      </c>
      <c r="N36" s="55"/>
      <c r="O36" s="44"/>
    </row>
    <row r="37" spans="2:15" s="15" customFormat="1" ht="12.75">
      <c r="B37" s="56" t="s">
        <v>83</v>
      </c>
      <c r="C37" s="57">
        <v>2529872</v>
      </c>
      <c r="D37" s="52"/>
      <c r="E37" s="57">
        <v>1280506</v>
      </c>
      <c r="F37" s="52"/>
      <c r="G37" s="57">
        <v>1249366</v>
      </c>
      <c r="H37" s="52"/>
      <c r="I37" s="57" t="s">
        <v>67</v>
      </c>
      <c r="J37" s="52"/>
      <c r="K37" s="57" t="s">
        <v>67</v>
      </c>
      <c r="L37" s="52"/>
      <c r="M37" s="55" t="s">
        <v>67</v>
      </c>
      <c r="N37" s="55"/>
      <c r="O37" s="44"/>
    </row>
    <row r="38" spans="2:15" s="15" customFormat="1" ht="12.75">
      <c r="B38" s="56" t="s">
        <v>69</v>
      </c>
      <c r="C38" s="57">
        <v>53137</v>
      </c>
      <c r="D38" s="52"/>
      <c r="E38" s="57">
        <v>40943</v>
      </c>
      <c r="F38" s="52"/>
      <c r="G38" s="57">
        <v>12194</v>
      </c>
      <c r="H38" s="52"/>
      <c r="I38" s="57" t="s">
        <v>67</v>
      </c>
      <c r="J38" s="52"/>
      <c r="K38" s="57" t="s">
        <v>67</v>
      </c>
      <c r="L38" s="52"/>
      <c r="M38" s="55" t="s">
        <v>67</v>
      </c>
      <c r="N38" s="55"/>
      <c r="O38" s="44"/>
    </row>
    <row r="39" spans="1:15" s="15" customFormat="1" ht="12.75">
      <c r="A39" s="39"/>
      <c r="B39" s="40" t="s">
        <v>24</v>
      </c>
      <c r="C39" s="41">
        <v>135646</v>
      </c>
      <c r="D39" s="42"/>
      <c r="E39" s="41" t="s">
        <v>67</v>
      </c>
      <c r="F39" s="42"/>
      <c r="G39" s="41" t="s">
        <v>67</v>
      </c>
      <c r="H39" s="42"/>
      <c r="I39" s="41">
        <v>0</v>
      </c>
      <c r="J39" s="42"/>
      <c r="K39" s="41" t="s">
        <v>67</v>
      </c>
      <c r="L39" s="42"/>
      <c r="M39" s="43" t="s">
        <v>67</v>
      </c>
      <c r="N39" s="43"/>
      <c r="O39" s="59"/>
    </row>
    <row r="40" spans="1:15" s="15" customFormat="1" ht="12.75">
      <c r="A40" s="39"/>
      <c r="B40" s="47" t="s">
        <v>25</v>
      </c>
      <c r="C40" s="41">
        <v>3152</v>
      </c>
      <c r="D40" s="42"/>
      <c r="E40" s="41">
        <v>2810</v>
      </c>
      <c r="F40" s="42"/>
      <c r="G40" s="41">
        <v>342</v>
      </c>
      <c r="H40" s="42"/>
      <c r="I40" s="41">
        <v>0</v>
      </c>
      <c r="J40" s="42"/>
      <c r="K40" s="41">
        <v>342</v>
      </c>
      <c r="L40" s="42"/>
      <c r="M40" s="43">
        <v>434.7787395738914</v>
      </c>
      <c r="N40" s="43"/>
      <c r="O40" s="44"/>
    </row>
    <row r="41" spans="1:15" s="15" customFormat="1" ht="12.75">
      <c r="A41" s="39"/>
      <c r="B41" s="47" t="s">
        <v>26</v>
      </c>
      <c r="C41" s="41">
        <v>54733</v>
      </c>
      <c r="D41" s="42"/>
      <c r="E41" s="41">
        <v>40353</v>
      </c>
      <c r="F41" s="42"/>
      <c r="G41" s="41">
        <v>14380</v>
      </c>
      <c r="H41" s="42"/>
      <c r="I41" s="41">
        <v>573</v>
      </c>
      <c r="J41" s="42"/>
      <c r="K41" s="41">
        <v>14953</v>
      </c>
      <c r="L41" s="42"/>
      <c r="M41" s="43">
        <v>1462.4823351440677</v>
      </c>
      <c r="N41" s="43"/>
      <c r="O41" s="44"/>
    </row>
    <row r="42" spans="1:15" s="15" customFormat="1" ht="12.75">
      <c r="A42" s="39"/>
      <c r="B42" s="47" t="s">
        <v>27</v>
      </c>
      <c r="C42" s="41">
        <v>32000</v>
      </c>
      <c r="D42" s="42">
        <v>3</v>
      </c>
      <c r="E42" s="41" t="s">
        <v>67</v>
      </c>
      <c r="F42" s="42"/>
      <c r="G42" s="41" t="s">
        <v>67</v>
      </c>
      <c r="H42" s="42"/>
      <c r="I42" s="41">
        <v>0</v>
      </c>
      <c r="J42" s="42">
        <v>3</v>
      </c>
      <c r="K42" s="41"/>
      <c r="L42" s="42"/>
      <c r="M42" s="43"/>
      <c r="N42" s="43"/>
      <c r="O42" s="44"/>
    </row>
    <row r="43" spans="1:15" s="15" customFormat="1" ht="12.75">
      <c r="A43" s="39"/>
      <c r="B43" s="47" t="s">
        <v>28</v>
      </c>
      <c r="C43" s="41" t="s">
        <v>67</v>
      </c>
      <c r="D43" s="42"/>
      <c r="E43" s="41" t="s">
        <v>67</v>
      </c>
      <c r="F43" s="42"/>
      <c r="G43" s="41" t="s">
        <v>67</v>
      </c>
      <c r="H43" s="42"/>
      <c r="I43" s="41">
        <v>0</v>
      </c>
      <c r="J43" s="42"/>
      <c r="K43" s="41" t="s">
        <v>67</v>
      </c>
      <c r="L43" s="42"/>
      <c r="M43" s="43" t="s">
        <v>67</v>
      </c>
      <c r="N43" s="43"/>
      <c r="O43" s="44"/>
    </row>
    <row r="44" spans="2:15" s="15" customFormat="1" ht="12.75">
      <c r="B44" s="56" t="s">
        <v>29</v>
      </c>
      <c r="C44" s="57">
        <v>54501.6015625</v>
      </c>
      <c r="D44" s="52"/>
      <c r="E44" s="57" t="s">
        <v>67</v>
      </c>
      <c r="F44" s="52"/>
      <c r="G44" s="57" t="s">
        <v>67</v>
      </c>
      <c r="H44" s="52"/>
      <c r="I44" s="57" t="s">
        <v>67</v>
      </c>
      <c r="J44" s="52"/>
      <c r="K44" s="57" t="s">
        <v>67</v>
      </c>
      <c r="L44" s="52"/>
      <c r="M44" s="55" t="s">
        <v>67</v>
      </c>
      <c r="N44" s="55"/>
      <c r="O44" s="44"/>
    </row>
    <row r="45" spans="2:18" s="15" customFormat="1" ht="12.75">
      <c r="B45" s="56" t="s">
        <v>84</v>
      </c>
      <c r="C45" s="57">
        <v>345077.3125</v>
      </c>
      <c r="D45" s="52"/>
      <c r="E45" s="57">
        <v>248217.390625</v>
      </c>
      <c r="F45" s="52"/>
      <c r="G45" s="57">
        <v>96859.9140625</v>
      </c>
      <c r="H45" s="52"/>
      <c r="I45" s="57">
        <v>0</v>
      </c>
      <c r="J45" s="52"/>
      <c r="K45" s="49">
        <v>96859.9140625</v>
      </c>
      <c r="L45" s="50"/>
      <c r="M45" s="60">
        <v>7868.191994330932</v>
      </c>
      <c r="N45" s="60"/>
      <c r="O45" s="59"/>
      <c r="P45" s="61"/>
      <c r="Q45" s="61"/>
      <c r="R45" s="61"/>
    </row>
    <row r="46" spans="2:18" s="15" customFormat="1" ht="12.75">
      <c r="B46" s="56" t="s">
        <v>30</v>
      </c>
      <c r="C46" s="57">
        <v>29117</v>
      </c>
      <c r="D46" s="52"/>
      <c r="E46" s="57">
        <v>17715</v>
      </c>
      <c r="F46" s="52"/>
      <c r="G46" s="57">
        <v>11402</v>
      </c>
      <c r="H46" s="52"/>
      <c r="I46" s="57">
        <v>7414</v>
      </c>
      <c r="J46" s="52"/>
      <c r="K46" s="49">
        <v>18816</v>
      </c>
      <c r="L46" s="50"/>
      <c r="M46" s="60">
        <v>13730.949001521525</v>
      </c>
      <c r="N46" s="60"/>
      <c r="O46" s="59"/>
      <c r="P46" s="61"/>
      <c r="Q46" s="61"/>
      <c r="R46" s="61"/>
    </row>
    <row r="47" spans="2:18" s="15" customFormat="1" ht="12.75">
      <c r="B47" s="56" t="s">
        <v>31</v>
      </c>
      <c r="C47" s="57">
        <v>240000</v>
      </c>
      <c r="D47" s="52"/>
      <c r="E47" s="57">
        <v>123000</v>
      </c>
      <c r="F47" s="52"/>
      <c r="G47" s="57">
        <v>117000</v>
      </c>
      <c r="H47" s="52"/>
      <c r="I47" s="57">
        <v>4000</v>
      </c>
      <c r="J47" s="52"/>
      <c r="K47" s="49">
        <v>121000</v>
      </c>
      <c r="L47" s="50"/>
      <c r="M47" s="60">
        <v>23389.018527195436</v>
      </c>
      <c r="N47" s="60"/>
      <c r="O47" s="59"/>
      <c r="P47" s="61"/>
      <c r="Q47" s="61"/>
      <c r="R47" s="61"/>
    </row>
    <row r="48" spans="2:18" s="15" customFormat="1" ht="12" customHeight="1">
      <c r="B48" s="56" t="s">
        <v>32</v>
      </c>
      <c r="C48" s="57">
        <v>572225</v>
      </c>
      <c r="D48" s="52"/>
      <c r="E48" s="57">
        <v>348536</v>
      </c>
      <c r="F48" s="52"/>
      <c r="G48" s="62">
        <v>223690</v>
      </c>
      <c r="H48" s="52"/>
      <c r="I48" s="57" t="s">
        <v>67</v>
      </c>
      <c r="J48" s="52"/>
      <c r="K48" s="49" t="s">
        <v>67</v>
      </c>
      <c r="L48" s="50"/>
      <c r="M48" s="60" t="s">
        <v>67</v>
      </c>
      <c r="N48" s="60"/>
      <c r="O48" s="59"/>
      <c r="P48" s="61"/>
      <c r="Q48" s="61"/>
      <c r="R48" s="61"/>
    </row>
    <row r="49" spans="1:18" s="15" customFormat="1" ht="12" customHeight="1">
      <c r="A49" s="39"/>
      <c r="B49" s="47" t="s">
        <v>33</v>
      </c>
      <c r="C49" s="41">
        <v>9323</v>
      </c>
      <c r="D49" s="42"/>
      <c r="E49" s="41">
        <v>12872</v>
      </c>
      <c r="F49" s="42"/>
      <c r="G49" s="41">
        <v>-3549</v>
      </c>
      <c r="H49" s="42">
        <v>4</v>
      </c>
      <c r="I49" s="41">
        <v>7000</v>
      </c>
      <c r="J49" s="42"/>
      <c r="K49" s="41">
        <v>3451</v>
      </c>
      <c r="L49" s="42"/>
      <c r="M49" s="43">
        <v>2650.928554748473</v>
      </c>
      <c r="N49" s="43"/>
      <c r="O49" s="59"/>
      <c r="P49" s="61"/>
      <c r="Q49" s="61"/>
      <c r="R49" s="61"/>
    </row>
    <row r="50" spans="1:18" s="15" customFormat="1" ht="12" customHeight="1">
      <c r="A50" s="39"/>
      <c r="B50" s="47" t="s">
        <v>34</v>
      </c>
      <c r="C50" s="41">
        <v>65811</v>
      </c>
      <c r="D50" s="42"/>
      <c r="E50" s="41">
        <v>27099</v>
      </c>
      <c r="F50" s="42"/>
      <c r="G50" s="129">
        <v>38712</v>
      </c>
      <c r="H50" s="42"/>
      <c r="I50" s="41" t="s">
        <v>67</v>
      </c>
      <c r="J50" s="42"/>
      <c r="K50" s="41" t="s">
        <v>67</v>
      </c>
      <c r="L50" s="42"/>
      <c r="M50" s="43" t="s">
        <v>67</v>
      </c>
      <c r="N50" s="43"/>
      <c r="O50" s="59"/>
      <c r="P50" s="61"/>
      <c r="Q50" s="61"/>
      <c r="R50" s="61"/>
    </row>
    <row r="51" spans="1:18" s="15" customFormat="1" ht="12" customHeight="1">
      <c r="A51" s="39"/>
      <c r="B51" s="47" t="s">
        <v>35</v>
      </c>
      <c r="C51" s="41">
        <v>294000</v>
      </c>
      <c r="D51" s="42"/>
      <c r="E51" s="41">
        <v>172000</v>
      </c>
      <c r="F51" s="42"/>
      <c r="G51" s="129">
        <v>122000</v>
      </c>
      <c r="H51" s="42"/>
      <c r="I51" s="41">
        <v>82000</v>
      </c>
      <c r="J51" s="42"/>
      <c r="K51" s="41">
        <v>204000</v>
      </c>
      <c r="L51" s="42"/>
      <c r="M51" s="43">
        <v>2485.538188466664</v>
      </c>
      <c r="N51" s="43"/>
      <c r="O51" s="59"/>
      <c r="P51" s="61"/>
      <c r="Q51" s="61"/>
      <c r="R51" s="61"/>
    </row>
    <row r="52" spans="1:15" s="15" customFormat="1" ht="12.75">
      <c r="A52" s="39"/>
      <c r="B52" s="47" t="s">
        <v>36</v>
      </c>
      <c r="C52" s="41">
        <v>40548</v>
      </c>
      <c r="D52" s="42"/>
      <c r="E52" s="41">
        <v>42873</v>
      </c>
      <c r="F52" s="42"/>
      <c r="G52" s="113">
        <v>-2325</v>
      </c>
      <c r="H52" s="42"/>
      <c r="I52" s="41">
        <v>121973</v>
      </c>
      <c r="J52" s="42"/>
      <c r="K52" s="41">
        <v>119648</v>
      </c>
      <c r="L52" s="42"/>
      <c r="M52" s="43">
        <v>11713.248615385699</v>
      </c>
      <c r="N52" s="43"/>
      <c r="O52" s="44"/>
    </row>
    <row r="53" spans="1:15" s="15" customFormat="1" ht="11.25" customHeight="1">
      <c r="A53" s="39"/>
      <c r="B53" s="47" t="s">
        <v>108</v>
      </c>
      <c r="C53" s="41">
        <v>92423</v>
      </c>
      <c r="D53" s="42"/>
      <c r="E53" s="41" t="s">
        <v>67</v>
      </c>
      <c r="F53" s="42"/>
      <c r="G53" s="129" t="s">
        <v>67</v>
      </c>
      <c r="H53" s="42"/>
      <c r="I53" s="41">
        <v>36720</v>
      </c>
      <c r="J53" s="42"/>
      <c r="K53" s="41" t="s">
        <v>67</v>
      </c>
      <c r="L53" s="42"/>
      <c r="M53" s="43" t="s">
        <v>67</v>
      </c>
      <c r="N53" s="43"/>
      <c r="O53" s="44"/>
    </row>
    <row r="54" spans="2:15" s="15" customFormat="1" ht="12" customHeight="1">
      <c r="B54" s="56" t="s">
        <v>37</v>
      </c>
      <c r="C54" s="57">
        <v>4700</v>
      </c>
      <c r="D54" s="52"/>
      <c r="E54" s="57" t="s">
        <v>67</v>
      </c>
      <c r="F54" s="52"/>
      <c r="G54" s="57" t="s">
        <v>67</v>
      </c>
      <c r="H54" s="52"/>
      <c r="I54" s="57" t="s">
        <v>67</v>
      </c>
      <c r="J54" s="52"/>
      <c r="K54" s="57" t="s">
        <v>67</v>
      </c>
      <c r="L54" s="52"/>
      <c r="M54" s="55" t="s">
        <v>67</v>
      </c>
      <c r="N54" s="55"/>
      <c r="O54" s="44"/>
    </row>
    <row r="55" spans="2:15" s="15" customFormat="1" ht="12" customHeight="1">
      <c r="B55" s="56" t="s">
        <v>38</v>
      </c>
      <c r="C55" s="57">
        <v>244649</v>
      </c>
      <c r="D55" s="52"/>
      <c r="E55" s="57">
        <v>155108</v>
      </c>
      <c r="F55" s="52"/>
      <c r="G55" s="57">
        <v>89469</v>
      </c>
      <c r="H55" s="52"/>
      <c r="I55" s="57" t="s">
        <v>67</v>
      </c>
      <c r="J55" s="52"/>
      <c r="K55" s="57" t="s">
        <v>67</v>
      </c>
      <c r="L55" s="52"/>
      <c r="M55" s="55" t="s">
        <v>67</v>
      </c>
      <c r="N55" s="55"/>
      <c r="O55" s="44"/>
    </row>
    <row r="56" spans="2:15" s="15" customFormat="1" ht="12.75">
      <c r="B56" s="56" t="s">
        <v>39</v>
      </c>
      <c r="C56" s="57">
        <v>16903</v>
      </c>
      <c r="D56" s="52"/>
      <c r="E56" s="57" t="s">
        <v>67</v>
      </c>
      <c r="F56" s="52"/>
      <c r="G56" s="57" t="s">
        <v>67</v>
      </c>
      <c r="H56" s="52"/>
      <c r="I56" s="57" t="s">
        <v>67</v>
      </c>
      <c r="J56" s="52"/>
      <c r="K56" s="57" t="s">
        <v>67</v>
      </c>
      <c r="L56" s="52"/>
      <c r="M56" s="55" t="s">
        <v>67</v>
      </c>
      <c r="N56" s="55"/>
      <c r="O56" s="44"/>
    </row>
    <row r="57" spans="2:15" s="15" customFormat="1" ht="12.75">
      <c r="B57" s="56" t="s">
        <v>109</v>
      </c>
      <c r="C57" s="57">
        <v>3651</v>
      </c>
      <c r="D57" s="52"/>
      <c r="E57" s="57" t="s">
        <v>67</v>
      </c>
      <c r="F57" s="52"/>
      <c r="G57" s="57" t="s">
        <v>67</v>
      </c>
      <c r="H57" s="52"/>
      <c r="I57" s="57" t="s">
        <v>67</v>
      </c>
      <c r="J57" s="52"/>
      <c r="K57" s="57" t="s">
        <v>67</v>
      </c>
      <c r="L57" s="52"/>
      <c r="M57" s="55" t="s">
        <v>67</v>
      </c>
      <c r="N57" s="55"/>
      <c r="O57" s="44"/>
    </row>
    <row r="58" spans="2:15" s="15" customFormat="1" ht="12.75">
      <c r="B58" s="56" t="s">
        <v>71</v>
      </c>
      <c r="C58" s="57" t="s">
        <v>67</v>
      </c>
      <c r="D58" s="52"/>
      <c r="E58" s="57" t="s">
        <v>67</v>
      </c>
      <c r="F58" s="52"/>
      <c r="G58" s="57" t="s">
        <v>67</v>
      </c>
      <c r="H58" s="52"/>
      <c r="I58" s="57">
        <v>20000</v>
      </c>
      <c r="J58" s="52"/>
      <c r="K58" s="57">
        <v>30000</v>
      </c>
      <c r="L58" s="52"/>
      <c r="M58" s="55">
        <v>954.1791408361097</v>
      </c>
      <c r="N58" s="55"/>
      <c r="O58" s="44"/>
    </row>
    <row r="59" spans="1:15" s="15" customFormat="1" ht="12.75">
      <c r="A59" s="39"/>
      <c r="B59" s="47" t="s">
        <v>40</v>
      </c>
      <c r="C59" s="41">
        <v>88132.703125</v>
      </c>
      <c r="D59" s="42"/>
      <c r="E59" s="41" t="s">
        <v>67</v>
      </c>
      <c r="F59" s="42"/>
      <c r="G59" s="41">
        <v>22360.169921875</v>
      </c>
      <c r="H59" s="42">
        <v>5</v>
      </c>
      <c r="I59" s="41">
        <v>0</v>
      </c>
      <c r="J59" s="42"/>
      <c r="K59" s="41">
        <v>22360.169921875</v>
      </c>
      <c r="L59" s="42">
        <v>5</v>
      </c>
      <c r="M59" s="43">
        <v>4512.772587632595</v>
      </c>
      <c r="N59" s="42">
        <v>5</v>
      </c>
      <c r="O59" s="44"/>
    </row>
    <row r="60" spans="1:15" s="15" customFormat="1" ht="12.75">
      <c r="A60" s="39"/>
      <c r="B60" s="47" t="s">
        <v>41</v>
      </c>
      <c r="C60" s="41">
        <v>42634</v>
      </c>
      <c r="D60" s="42"/>
      <c r="E60" s="41">
        <v>25800</v>
      </c>
      <c r="F60" s="42"/>
      <c r="G60" s="41">
        <v>16834</v>
      </c>
      <c r="H60" s="42"/>
      <c r="I60" s="41">
        <v>16885</v>
      </c>
      <c r="J60" s="42"/>
      <c r="K60" s="41">
        <v>33719</v>
      </c>
      <c r="L60" s="42"/>
      <c r="M60" s="43">
        <v>14204.830291056</v>
      </c>
      <c r="N60" s="42"/>
      <c r="O60" s="44"/>
    </row>
    <row r="61" spans="1:15" s="15" customFormat="1" ht="12.75">
      <c r="A61" s="39"/>
      <c r="B61" s="47" t="s">
        <v>110</v>
      </c>
      <c r="C61" s="41">
        <v>8600</v>
      </c>
      <c r="D61" s="42"/>
      <c r="E61" s="41">
        <v>4300</v>
      </c>
      <c r="F61" s="42"/>
      <c r="G61" s="41">
        <v>4300</v>
      </c>
      <c r="H61" s="42"/>
      <c r="I61" s="41" t="s">
        <v>67</v>
      </c>
      <c r="J61" s="42"/>
      <c r="K61" s="41">
        <v>4300</v>
      </c>
      <c r="L61" s="42"/>
      <c r="M61" s="43">
        <v>1139.893268877229</v>
      </c>
      <c r="N61" s="42"/>
      <c r="O61" s="44"/>
    </row>
    <row r="62" spans="1:15" s="15" customFormat="1" ht="12.75">
      <c r="A62" s="39"/>
      <c r="B62" s="47" t="s">
        <v>42</v>
      </c>
      <c r="C62" s="41">
        <v>39968</v>
      </c>
      <c r="D62" s="42"/>
      <c r="E62" s="41">
        <v>23182</v>
      </c>
      <c r="F62" s="42"/>
      <c r="G62" s="41">
        <v>16786</v>
      </c>
      <c r="H62" s="42"/>
      <c r="I62" s="41">
        <v>7383</v>
      </c>
      <c r="J62" s="42"/>
      <c r="K62" s="41">
        <v>24169</v>
      </c>
      <c r="L62" s="42"/>
      <c r="M62" s="43">
        <v>6903.813079168046</v>
      </c>
      <c r="N62" s="42"/>
      <c r="O62" s="44"/>
    </row>
    <row r="63" spans="1:15" s="15" customFormat="1" ht="12.75">
      <c r="A63" s="39"/>
      <c r="B63" s="47" t="s">
        <v>111</v>
      </c>
      <c r="C63" s="41">
        <v>888000</v>
      </c>
      <c r="D63" s="42">
        <v>6</v>
      </c>
      <c r="E63" s="41">
        <v>551000</v>
      </c>
      <c r="F63" s="42"/>
      <c r="G63" s="41">
        <v>337000</v>
      </c>
      <c r="H63" s="42"/>
      <c r="I63" s="41">
        <v>0</v>
      </c>
      <c r="J63" s="42"/>
      <c r="K63" s="41">
        <v>337000</v>
      </c>
      <c r="L63" s="42"/>
      <c r="M63" s="43">
        <v>22061.67028971228</v>
      </c>
      <c r="N63" s="42"/>
      <c r="O63" s="44"/>
    </row>
    <row r="64" spans="2:15" s="15" customFormat="1" ht="12.75">
      <c r="B64" s="56" t="s">
        <v>43</v>
      </c>
      <c r="C64" s="57">
        <v>530.3699951171875</v>
      </c>
      <c r="D64" s="52"/>
      <c r="E64" s="57" t="s">
        <v>67</v>
      </c>
      <c r="F64" s="52"/>
      <c r="G64" s="57" t="s">
        <v>67</v>
      </c>
      <c r="H64" s="52"/>
      <c r="I64" s="57" t="s">
        <v>67</v>
      </c>
      <c r="J64" s="52"/>
      <c r="K64" s="57" t="s">
        <v>67</v>
      </c>
      <c r="L64" s="52"/>
      <c r="M64" s="55" t="s">
        <v>67</v>
      </c>
      <c r="N64" s="52"/>
      <c r="O64" s="44"/>
    </row>
    <row r="65" spans="2:15" s="15" customFormat="1" ht="12.75">
      <c r="B65" s="56" t="s">
        <v>44</v>
      </c>
      <c r="C65" s="57">
        <v>143</v>
      </c>
      <c r="D65" s="52"/>
      <c r="E65" s="57">
        <v>69</v>
      </c>
      <c r="F65" s="52"/>
      <c r="G65" s="57">
        <v>74</v>
      </c>
      <c r="H65" s="52"/>
      <c r="I65" s="57">
        <v>0</v>
      </c>
      <c r="J65" s="52"/>
      <c r="K65" s="57">
        <v>74</v>
      </c>
      <c r="L65" s="52"/>
      <c r="M65" s="55">
        <v>190.27734208266264</v>
      </c>
      <c r="N65" s="52"/>
      <c r="O65" s="44"/>
    </row>
    <row r="66" spans="2:15" s="15" customFormat="1" ht="12.75">
      <c r="B66" s="56" t="s">
        <v>1</v>
      </c>
      <c r="C66" s="57">
        <v>135.3800048828125</v>
      </c>
      <c r="D66" s="52">
        <v>7</v>
      </c>
      <c r="E66" s="57" t="s">
        <v>67</v>
      </c>
      <c r="F66" s="52"/>
      <c r="G66" s="57" t="s">
        <v>67</v>
      </c>
      <c r="H66" s="52"/>
      <c r="I66" s="57" t="s">
        <v>67</v>
      </c>
      <c r="J66" s="52"/>
      <c r="K66" s="57" t="s">
        <v>67</v>
      </c>
      <c r="L66" s="52"/>
      <c r="M66" s="55" t="s">
        <v>67</v>
      </c>
      <c r="N66" s="52"/>
      <c r="O66" s="44"/>
    </row>
    <row r="67" spans="2:15" s="15" customFormat="1" ht="12.75">
      <c r="B67" s="56" t="s">
        <v>45</v>
      </c>
      <c r="C67" s="57">
        <v>3654</v>
      </c>
      <c r="D67" s="52"/>
      <c r="E67" s="57">
        <v>1096</v>
      </c>
      <c r="F67" s="52"/>
      <c r="G67" s="57">
        <v>2558</v>
      </c>
      <c r="H67" s="52"/>
      <c r="I67" s="57">
        <v>0</v>
      </c>
      <c r="J67" s="52"/>
      <c r="K67" s="57">
        <v>2558</v>
      </c>
      <c r="L67" s="52"/>
      <c r="M67" s="55">
        <v>2140.9387154200317</v>
      </c>
      <c r="N67" s="52"/>
      <c r="O67" s="44"/>
    </row>
    <row r="68" spans="2:15" s="15" customFormat="1" ht="12.75">
      <c r="B68" s="56" t="s">
        <v>46</v>
      </c>
      <c r="C68" s="57">
        <v>2.140000104904175</v>
      </c>
      <c r="D68" s="52"/>
      <c r="E68" s="57" t="s">
        <v>67</v>
      </c>
      <c r="F68" s="52"/>
      <c r="G68" s="57" t="s">
        <v>67</v>
      </c>
      <c r="H68" s="52"/>
      <c r="I68" s="57" t="s">
        <v>67</v>
      </c>
      <c r="J68" s="52"/>
      <c r="K68" s="57" t="s">
        <v>67</v>
      </c>
      <c r="L68" s="52"/>
      <c r="M68" s="55" t="s">
        <v>67</v>
      </c>
      <c r="N68" s="52"/>
      <c r="O68" s="44"/>
    </row>
    <row r="69" spans="1:15" s="15" customFormat="1" ht="12.75">
      <c r="A69" s="39"/>
      <c r="B69" s="63" t="s">
        <v>47</v>
      </c>
      <c r="C69" s="41">
        <v>33510</v>
      </c>
      <c r="D69" s="42"/>
      <c r="E69" s="41">
        <v>20660</v>
      </c>
      <c r="F69" s="42"/>
      <c r="G69" s="41">
        <v>12850</v>
      </c>
      <c r="H69" s="42"/>
      <c r="I69" s="41">
        <v>92530</v>
      </c>
      <c r="J69" s="42"/>
      <c r="K69" s="41">
        <v>105380</v>
      </c>
      <c r="L69" s="42"/>
      <c r="M69" s="43">
        <v>6621.529925287552</v>
      </c>
      <c r="N69" s="42"/>
      <c r="O69" s="44"/>
    </row>
    <row r="70" spans="1:15" s="15" customFormat="1" ht="12.75">
      <c r="A70" s="39"/>
      <c r="B70" s="47" t="s">
        <v>101</v>
      </c>
      <c r="C70" s="41" t="s">
        <v>67</v>
      </c>
      <c r="D70" s="42"/>
      <c r="E70" s="41" t="s">
        <v>67</v>
      </c>
      <c r="F70" s="42"/>
      <c r="G70" s="41">
        <v>449579</v>
      </c>
      <c r="H70" s="42"/>
      <c r="I70" s="41">
        <v>16498</v>
      </c>
      <c r="J70" s="42"/>
      <c r="K70" s="41">
        <v>466077</v>
      </c>
      <c r="L70" s="42"/>
      <c r="M70" s="43">
        <v>103943.14312724843</v>
      </c>
      <c r="N70" s="42"/>
      <c r="O70" s="44"/>
    </row>
    <row r="71" spans="1:15" s="15" customFormat="1" ht="12.75">
      <c r="A71" s="39"/>
      <c r="B71" s="47" t="s">
        <v>112</v>
      </c>
      <c r="C71" s="41">
        <v>9481</v>
      </c>
      <c r="D71" s="42"/>
      <c r="E71" s="41" t="s">
        <v>67</v>
      </c>
      <c r="F71" s="42"/>
      <c r="G71" s="41" t="s">
        <v>67</v>
      </c>
      <c r="H71" s="42"/>
      <c r="I71" s="41" t="s">
        <v>67</v>
      </c>
      <c r="J71" s="42"/>
      <c r="K71" s="41" t="s">
        <v>67</v>
      </c>
      <c r="L71" s="42"/>
      <c r="M71" s="43" t="s">
        <v>67</v>
      </c>
      <c r="N71" s="42"/>
      <c r="O71" s="44"/>
    </row>
    <row r="72" spans="1:15" s="15" customFormat="1" ht="12.75">
      <c r="A72" s="39"/>
      <c r="B72" s="47" t="s">
        <v>48</v>
      </c>
      <c r="C72" s="41">
        <v>143325</v>
      </c>
      <c r="D72" s="42"/>
      <c r="E72" s="41">
        <v>80108</v>
      </c>
      <c r="F72" s="42"/>
      <c r="G72" s="41">
        <v>63217</v>
      </c>
      <c r="H72" s="42"/>
      <c r="I72" s="41" t="s">
        <v>67</v>
      </c>
      <c r="J72" s="42"/>
      <c r="K72" s="41" t="s">
        <v>67</v>
      </c>
      <c r="L72" s="42"/>
      <c r="M72" s="43" t="s">
        <v>67</v>
      </c>
      <c r="N72" s="42"/>
      <c r="O72" s="44"/>
    </row>
    <row r="73" spans="1:15" s="15" customFormat="1" ht="12.75">
      <c r="A73" s="39"/>
      <c r="B73" s="47" t="s">
        <v>49</v>
      </c>
      <c r="C73" s="41">
        <v>602081.8125</v>
      </c>
      <c r="D73" s="42"/>
      <c r="E73" s="41">
        <v>438236.09375</v>
      </c>
      <c r="F73" s="42"/>
      <c r="G73" s="41">
        <v>163845.703125</v>
      </c>
      <c r="H73" s="42"/>
      <c r="I73" s="41" t="s">
        <v>67</v>
      </c>
      <c r="J73" s="42"/>
      <c r="K73" s="41" t="s">
        <v>67</v>
      </c>
      <c r="L73" s="42"/>
      <c r="M73" s="43" t="s">
        <v>67</v>
      </c>
      <c r="N73" s="42"/>
      <c r="O73" s="44"/>
    </row>
    <row r="74" spans="2:15" s="15" customFormat="1" ht="12.75">
      <c r="B74" s="56" t="s">
        <v>50</v>
      </c>
      <c r="C74" s="57">
        <v>197268</v>
      </c>
      <c r="D74" s="52"/>
      <c r="E74" s="57">
        <v>140985</v>
      </c>
      <c r="F74" s="52"/>
      <c r="G74" s="57">
        <v>56283</v>
      </c>
      <c r="H74" s="52"/>
      <c r="I74" s="57">
        <v>9102</v>
      </c>
      <c r="J74" s="52"/>
      <c r="K74" s="57">
        <v>65385</v>
      </c>
      <c r="L74" s="52"/>
      <c r="M74" s="55">
        <v>1701.2777002732478</v>
      </c>
      <c r="N74" s="52"/>
      <c r="O74" s="44"/>
    </row>
    <row r="75" spans="2:15" s="15" customFormat="1" ht="12.75">
      <c r="B75" s="56" t="s">
        <v>51</v>
      </c>
      <c r="C75" s="57">
        <v>71207</v>
      </c>
      <c r="D75" s="52"/>
      <c r="E75" s="57" t="s">
        <v>67</v>
      </c>
      <c r="F75" s="52"/>
      <c r="G75" s="57">
        <v>11453</v>
      </c>
      <c r="H75" s="52"/>
      <c r="I75" s="57">
        <v>9161</v>
      </c>
      <c r="J75" s="52"/>
      <c r="K75" s="57">
        <v>20614</v>
      </c>
      <c r="L75" s="52"/>
      <c r="M75" s="55">
        <v>2015.8175277358264</v>
      </c>
      <c r="N75" s="52"/>
      <c r="O75" s="44"/>
    </row>
    <row r="76" spans="2:15" s="15" customFormat="1" ht="12.75">
      <c r="B76" s="56" t="s">
        <v>102</v>
      </c>
      <c r="C76" s="57">
        <v>66.19999694824219</v>
      </c>
      <c r="D76" s="52"/>
      <c r="E76" s="57">
        <v>11.199999809265137</v>
      </c>
      <c r="F76" s="52"/>
      <c r="G76" s="57">
        <v>55</v>
      </c>
      <c r="H76" s="52"/>
      <c r="I76" s="57" t="s">
        <v>67</v>
      </c>
      <c r="J76" s="52"/>
      <c r="K76" s="57">
        <v>55</v>
      </c>
      <c r="L76" s="52"/>
      <c r="M76" s="55">
        <v>89.16745161044524</v>
      </c>
      <c r="N76" s="52"/>
      <c r="O76" s="44"/>
    </row>
    <row r="77" spans="2:15" s="15" customFormat="1" ht="12.75">
      <c r="B77" s="56" t="s">
        <v>52</v>
      </c>
      <c r="C77" s="57">
        <v>15412.7998046875</v>
      </c>
      <c r="D77" s="52"/>
      <c r="E77" s="57">
        <v>14785.8</v>
      </c>
      <c r="F77" s="52"/>
      <c r="G77" s="57">
        <v>627</v>
      </c>
      <c r="H77" s="52"/>
      <c r="I77" s="57">
        <v>9500</v>
      </c>
      <c r="J77" s="52"/>
      <c r="K77" s="57">
        <v>10127</v>
      </c>
      <c r="L77" s="52"/>
      <c r="M77" s="55">
        <v>2469.845182875122</v>
      </c>
      <c r="N77" s="52"/>
      <c r="O77" s="44"/>
    </row>
    <row r="78" spans="2:15" s="15" customFormat="1" ht="12.75">
      <c r="B78" s="56" t="s">
        <v>53</v>
      </c>
      <c r="C78" s="57">
        <v>102000</v>
      </c>
      <c r="D78" s="52"/>
      <c r="E78" s="57">
        <v>68770</v>
      </c>
      <c r="F78" s="52"/>
      <c r="G78" s="57">
        <v>33230</v>
      </c>
      <c r="H78" s="52"/>
      <c r="I78" s="57">
        <v>2269</v>
      </c>
      <c r="J78" s="52"/>
      <c r="K78" s="57">
        <v>35499</v>
      </c>
      <c r="L78" s="52"/>
      <c r="M78" s="55">
        <v>1603.541876591645</v>
      </c>
      <c r="N78" s="52"/>
      <c r="O78" s="44"/>
    </row>
    <row r="79" spans="1:15" s="15" customFormat="1" ht="12.75">
      <c r="A79" s="39"/>
      <c r="B79" s="47" t="s">
        <v>6</v>
      </c>
      <c r="C79" s="41">
        <v>30760</v>
      </c>
      <c r="D79" s="42">
        <v>8</v>
      </c>
      <c r="E79" s="41">
        <v>20371</v>
      </c>
      <c r="F79" s="42">
        <v>8</v>
      </c>
      <c r="G79" s="41">
        <v>10389</v>
      </c>
      <c r="H79" s="42">
        <v>8</v>
      </c>
      <c r="I79" s="41">
        <v>154973</v>
      </c>
      <c r="J79" s="42">
        <v>8</v>
      </c>
      <c r="K79" s="41">
        <v>165362</v>
      </c>
      <c r="L79" s="42">
        <v>8</v>
      </c>
      <c r="M79" s="43">
        <v>16317.494982993441</v>
      </c>
      <c r="N79" s="42">
        <v>8</v>
      </c>
      <c r="O79" s="44"/>
    </row>
    <row r="80" spans="1:15" s="15" customFormat="1" ht="12.75">
      <c r="A80" s="39"/>
      <c r="B80" s="47" t="s">
        <v>54</v>
      </c>
      <c r="C80" s="41">
        <v>1818</v>
      </c>
      <c r="D80" s="42"/>
      <c r="E80" s="41">
        <v>903</v>
      </c>
      <c r="F80" s="42"/>
      <c r="G80" s="41">
        <v>915</v>
      </c>
      <c r="H80" s="42"/>
      <c r="I80" s="41">
        <v>0</v>
      </c>
      <c r="J80" s="42"/>
      <c r="K80" s="41">
        <v>915</v>
      </c>
      <c r="L80" s="42"/>
      <c r="M80" s="43">
        <v>227.7061381362489</v>
      </c>
      <c r="N80" s="42"/>
      <c r="O80" s="44"/>
    </row>
    <row r="81" spans="1:15" s="15" customFormat="1" ht="12.75">
      <c r="A81" s="39"/>
      <c r="B81" s="47" t="s">
        <v>55</v>
      </c>
      <c r="C81" s="41">
        <v>37500</v>
      </c>
      <c r="D81" s="42"/>
      <c r="E81" s="41">
        <v>24420</v>
      </c>
      <c r="F81" s="42"/>
      <c r="G81" s="41">
        <v>13080</v>
      </c>
      <c r="H81" s="42"/>
      <c r="I81" s="41">
        <v>77999</v>
      </c>
      <c r="J81" s="42"/>
      <c r="K81" s="41">
        <v>91079</v>
      </c>
      <c r="L81" s="42"/>
      <c r="M81" s="43">
        <v>16933.623297857488</v>
      </c>
      <c r="N81" s="42"/>
      <c r="O81" s="44"/>
    </row>
    <row r="82" spans="1:15" s="15" customFormat="1" ht="12.75" customHeight="1">
      <c r="A82" s="39"/>
      <c r="B82" s="47" t="s">
        <v>56</v>
      </c>
      <c r="C82" s="41">
        <v>31780</v>
      </c>
      <c r="D82" s="42"/>
      <c r="E82" s="41">
        <v>13918</v>
      </c>
      <c r="F82" s="42"/>
      <c r="G82" s="41">
        <v>17862</v>
      </c>
      <c r="H82" s="42"/>
      <c r="I82" s="41">
        <v>14173</v>
      </c>
      <c r="J82" s="42"/>
      <c r="K82" s="41">
        <v>32034</v>
      </c>
      <c r="L82" s="42"/>
      <c r="M82" s="43">
        <v>16134.735162480622</v>
      </c>
      <c r="N82" s="42"/>
      <c r="O82" s="44"/>
    </row>
    <row r="83" spans="1:15" s="15" customFormat="1" ht="12.75">
      <c r="A83" s="39"/>
      <c r="B83" s="47" t="s">
        <v>113</v>
      </c>
      <c r="C83" s="41">
        <v>548600</v>
      </c>
      <c r="D83" s="42"/>
      <c r="E83" s="41" t="s">
        <v>67</v>
      </c>
      <c r="F83" s="42"/>
      <c r="G83" s="41">
        <v>49040</v>
      </c>
      <c r="H83" s="42"/>
      <c r="I83" s="41">
        <v>5260</v>
      </c>
      <c r="J83" s="42"/>
      <c r="K83" s="41">
        <v>54300</v>
      </c>
      <c r="L83" s="42"/>
      <c r="M83" s="43">
        <v>1210.1116663411474</v>
      </c>
      <c r="N83" s="42"/>
      <c r="O83" s="44"/>
    </row>
    <row r="84" spans="2:15" s="15" customFormat="1" ht="12.75">
      <c r="B84" s="56" t="s">
        <v>57</v>
      </c>
      <c r="C84" s="57">
        <v>276138</v>
      </c>
      <c r="D84" s="52"/>
      <c r="E84" s="57">
        <v>211766</v>
      </c>
      <c r="F84" s="52"/>
      <c r="G84" s="57">
        <v>64372</v>
      </c>
      <c r="H84" s="52"/>
      <c r="I84" s="57">
        <v>0</v>
      </c>
      <c r="J84" s="52">
        <v>3</v>
      </c>
      <c r="K84" s="57">
        <v>64372</v>
      </c>
      <c r="L84" s="52"/>
      <c r="M84" s="55">
        <v>1598.7349201536565</v>
      </c>
      <c r="N84" s="52"/>
      <c r="O84" s="44"/>
    </row>
    <row r="85" spans="2:15" s="15" customFormat="1" ht="12.75">
      <c r="B85" s="56" t="s">
        <v>70</v>
      </c>
      <c r="C85" s="57">
        <v>93822</v>
      </c>
      <c r="D85" s="52"/>
      <c r="E85" s="57">
        <v>74024</v>
      </c>
      <c r="F85" s="52"/>
      <c r="G85" s="57">
        <v>19798</v>
      </c>
      <c r="H85" s="52"/>
      <c r="I85" s="57" t="s">
        <v>67</v>
      </c>
      <c r="J85" s="52"/>
      <c r="K85" s="57" t="s">
        <v>67</v>
      </c>
      <c r="L85" s="52"/>
      <c r="M85" s="55" t="s">
        <v>67</v>
      </c>
      <c r="N85" s="52"/>
      <c r="O85" s="44"/>
    </row>
    <row r="86" spans="2:15" s="15" customFormat="1" ht="12.75">
      <c r="B86" s="56" t="s">
        <v>58</v>
      </c>
      <c r="C86" s="57">
        <v>424479</v>
      </c>
      <c r="D86" s="52"/>
      <c r="E86" s="57">
        <v>182253</v>
      </c>
      <c r="F86" s="52"/>
      <c r="G86" s="57">
        <v>236250</v>
      </c>
      <c r="H86" s="52"/>
      <c r="I86" s="57">
        <v>18029</v>
      </c>
      <c r="J86" s="52"/>
      <c r="K86" s="57">
        <v>254279</v>
      </c>
      <c r="L86" s="52"/>
      <c r="M86" s="55">
        <v>28699.136652354664</v>
      </c>
      <c r="N86" s="52"/>
      <c r="O86" s="44"/>
    </row>
    <row r="87" spans="2:15" s="15" customFormat="1" ht="12.75">
      <c r="B87" s="56" t="s">
        <v>59</v>
      </c>
      <c r="C87" s="57">
        <v>62203</v>
      </c>
      <c r="D87" s="52"/>
      <c r="E87" s="57">
        <v>20748</v>
      </c>
      <c r="F87" s="52"/>
      <c r="G87" s="57">
        <v>42212</v>
      </c>
      <c r="H87" s="52"/>
      <c r="I87" s="57">
        <v>14064</v>
      </c>
      <c r="J87" s="52"/>
      <c r="K87" s="57">
        <v>56276</v>
      </c>
      <c r="L87" s="52"/>
      <c r="M87" s="55">
        <v>7833.325932810397</v>
      </c>
      <c r="N87" s="52"/>
      <c r="O87" s="44"/>
    </row>
    <row r="88" spans="2:15" s="15" customFormat="1" ht="12.75">
      <c r="B88" s="56" t="s">
        <v>103</v>
      </c>
      <c r="C88" s="57">
        <v>31089</v>
      </c>
      <c r="D88" s="52"/>
      <c r="E88" s="57">
        <v>26463</v>
      </c>
      <c r="F88" s="52"/>
      <c r="G88" s="57">
        <v>4626</v>
      </c>
      <c r="H88" s="52"/>
      <c r="I88" s="57">
        <v>6062</v>
      </c>
      <c r="J88" s="52"/>
      <c r="K88" s="57">
        <v>10688</v>
      </c>
      <c r="L88" s="52"/>
      <c r="M88" s="55">
        <v>647.3314747183687</v>
      </c>
      <c r="N88" s="52"/>
      <c r="O88" s="44"/>
    </row>
    <row r="89" spans="1:15" s="15" customFormat="1" ht="22.5">
      <c r="A89" s="39"/>
      <c r="B89" s="47" t="s">
        <v>60</v>
      </c>
      <c r="C89" s="41">
        <v>13650</v>
      </c>
      <c r="D89" s="42"/>
      <c r="E89" s="41" t="s">
        <v>67</v>
      </c>
      <c r="F89" s="42"/>
      <c r="G89" s="41" t="s">
        <v>67</v>
      </c>
      <c r="H89" s="42"/>
      <c r="I89" s="41">
        <v>670</v>
      </c>
      <c r="J89" s="42">
        <v>9</v>
      </c>
      <c r="K89" s="41">
        <v>7874</v>
      </c>
      <c r="L89" s="42"/>
      <c r="M89" s="43">
        <v>3914.2698350677615</v>
      </c>
      <c r="N89" s="42"/>
      <c r="O89" s="44"/>
    </row>
    <row r="90" spans="1:15" s="15" customFormat="1" ht="12.75">
      <c r="A90" s="39"/>
      <c r="B90" s="47" t="s">
        <v>2</v>
      </c>
      <c r="C90" s="41">
        <v>62635</v>
      </c>
      <c r="D90" s="42"/>
      <c r="E90" s="41">
        <v>47635</v>
      </c>
      <c r="F90" s="42"/>
      <c r="G90" s="41">
        <v>15000</v>
      </c>
      <c r="H90" s="42"/>
      <c r="I90" s="41">
        <v>3000</v>
      </c>
      <c r="J90" s="42"/>
      <c r="K90" s="41">
        <v>18000</v>
      </c>
      <c r="L90" s="42"/>
      <c r="M90" s="43">
        <v>3430.2140110521495</v>
      </c>
      <c r="N90" s="42"/>
      <c r="O90" s="44"/>
    </row>
    <row r="91" spans="1:15" s="15" customFormat="1" ht="12.75">
      <c r="A91" s="39"/>
      <c r="B91" s="47" t="s">
        <v>114</v>
      </c>
      <c r="C91" s="41">
        <v>11449.080078125</v>
      </c>
      <c r="D91" s="42"/>
      <c r="E91" s="41">
        <v>4883.8798828125</v>
      </c>
      <c r="F91" s="42"/>
      <c r="G91" s="41">
        <v>6565.203125</v>
      </c>
      <c r="H91" s="42"/>
      <c r="I91" s="41" t="s">
        <v>67</v>
      </c>
      <c r="J91" s="42"/>
      <c r="K91" s="41">
        <v>6565.203125</v>
      </c>
      <c r="L91" s="42"/>
      <c r="M91" s="43">
        <v>5069.263473863022</v>
      </c>
      <c r="N91" s="42"/>
      <c r="O91" s="44"/>
    </row>
    <row r="92" spans="1:15" s="15" customFormat="1" ht="11.25" customHeight="1">
      <c r="A92" s="39"/>
      <c r="B92" s="47" t="s">
        <v>61</v>
      </c>
      <c r="C92" s="41">
        <v>24960</v>
      </c>
      <c r="D92" s="42"/>
      <c r="E92" s="41">
        <v>22069</v>
      </c>
      <c r="F92" s="42"/>
      <c r="G92" s="41">
        <v>2891</v>
      </c>
      <c r="H92" s="42"/>
      <c r="I92" s="41" t="s">
        <v>67</v>
      </c>
      <c r="J92" s="42"/>
      <c r="K92" s="41">
        <v>2891</v>
      </c>
      <c r="L92" s="42">
        <v>10</v>
      </c>
      <c r="M92" s="43">
        <v>305.86116103881074</v>
      </c>
      <c r="N92" s="42">
        <v>10</v>
      </c>
      <c r="O92" s="44"/>
    </row>
    <row r="93" spans="2:15" s="15" customFormat="1" ht="12.75">
      <c r="B93" s="56" t="s">
        <v>68</v>
      </c>
      <c r="C93" s="57">
        <v>462740</v>
      </c>
      <c r="D93" s="52"/>
      <c r="E93" s="57">
        <v>273600</v>
      </c>
      <c r="F93" s="52"/>
      <c r="G93" s="57">
        <v>227400</v>
      </c>
      <c r="H93" s="52"/>
      <c r="I93" s="57">
        <v>6900</v>
      </c>
      <c r="J93" s="52"/>
      <c r="K93" s="57">
        <v>234300</v>
      </c>
      <c r="L93" s="52"/>
      <c r="M93" s="55">
        <v>3525.4512148722943</v>
      </c>
      <c r="N93" s="52"/>
      <c r="O93" s="44"/>
    </row>
    <row r="94" spans="2:15" s="15" customFormat="1" ht="12.75">
      <c r="B94" s="56" t="s">
        <v>62</v>
      </c>
      <c r="C94" s="57">
        <v>338989</v>
      </c>
      <c r="D94" s="52"/>
      <c r="E94" s="57">
        <v>117411</v>
      </c>
      <c r="F94" s="52"/>
      <c r="G94" s="57">
        <v>221578</v>
      </c>
      <c r="H94" s="52"/>
      <c r="I94" s="57">
        <v>7747</v>
      </c>
      <c r="J94" s="52"/>
      <c r="K94" s="57">
        <v>229326</v>
      </c>
      <c r="L94" s="52"/>
      <c r="M94" s="55">
        <v>3892.9909102941842</v>
      </c>
      <c r="N94" s="52"/>
      <c r="O94" s="44"/>
    </row>
    <row r="95" spans="2:15" s="15" customFormat="1" ht="12.75">
      <c r="B95" s="56" t="s">
        <v>85</v>
      </c>
      <c r="C95" s="57">
        <v>1360000</v>
      </c>
      <c r="D95" s="52"/>
      <c r="E95" s="57">
        <v>820000</v>
      </c>
      <c r="F95" s="52"/>
      <c r="G95" s="57">
        <v>562312</v>
      </c>
      <c r="H95" s="52">
        <v>11</v>
      </c>
      <c r="I95" s="57">
        <v>444732</v>
      </c>
      <c r="J95" s="52">
        <v>12</v>
      </c>
      <c r="K95" s="57">
        <v>1007044</v>
      </c>
      <c r="L95" s="52"/>
      <c r="M95" s="55">
        <v>41259.29840297028</v>
      </c>
      <c r="N95" s="52"/>
      <c r="O95" s="44"/>
    </row>
    <row r="96" spans="2:15" s="15" customFormat="1" ht="12.75">
      <c r="B96" s="56" t="s">
        <v>63</v>
      </c>
      <c r="C96" s="57">
        <v>68000</v>
      </c>
      <c r="D96" s="52"/>
      <c r="E96" s="57" t="s">
        <v>67</v>
      </c>
      <c r="F96" s="52"/>
      <c r="G96" s="57">
        <v>2200</v>
      </c>
      <c r="H96" s="52"/>
      <c r="I96" s="57">
        <v>0</v>
      </c>
      <c r="J96" s="52"/>
      <c r="K96" s="57">
        <v>2200</v>
      </c>
      <c r="L96" s="52"/>
      <c r="M96" s="55">
        <v>121.0005735427186</v>
      </c>
      <c r="N96" s="52"/>
      <c r="O96" s="44"/>
    </row>
    <row r="97" spans="2:15" s="15" customFormat="1" ht="12.75">
      <c r="B97" s="56" t="s">
        <v>64</v>
      </c>
      <c r="C97" s="57">
        <v>345236</v>
      </c>
      <c r="D97" s="52"/>
      <c r="E97" s="57" t="s">
        <v>67</v>
      </c>
      <c r="F97" s="52"/>
      <c r="G97" s="57">
        <v>12785.900390625</v>
      </c>
      <c r="H97" s="52">
        <v>13</v>
      </c>
      <c r="I97" s="57" t="s">
        <v>67</v>
      </c>
      <c r="J97" s="52"/>
      <c r="K97" s="57" t="s">
        <v>67</v>
      </c>
      <c r="L97" s="52"/>
      <c r="M97" s="55" t="s">
        <v>67</v>
      </c>
      <c r="N97" s="52"/>
      <c r="O97" s="44"/>
    </row>
    <row r="98" spans="1:15" s="15" customFormat="1" ht="10.5" customHeight="1">
      <c r="A98" s="33"/>
      <c r="B98" s="64"/>
      <c r="C98" s="65"/>
      <c r="D98" s="66"/>
      <c r="E98" s="65"/>
      <c r="F98" s="66"/>
      <c r="G98" s="65"/>
      <c r="H98" s="66"/>
      <c r="I98" s="65"/>
      <c r="J98" s="66"/>
      <c r="K98" s="65"/>
      <c r="L98" s="66"/>
      <c r="M98" s="67"/>
      <c r="N98" s="67"/>
      <c r="O98" s="59"/>
    </row>
    <row r="99" spans="2:12" ht="11.25" customHeight="1">
      <c r="B99" s="68"/>
      <c r="C99" s="69"/>
      <c r="D99" s="69"/>
      <c r="E99" s="69"/>
      <c r="F99" s="69"/>
      <c r="G99" s="69"/>
      <c r="H99" s="69"/>
      <c r="I99" s="69"/>
      <c r="J99" s="69"/>
      <c r="K99" s="69"/>
      <c r="L99" s="69"/>
    </row>
    <row r="100" spans="1:15" ht="12.75">
      <c r="A100" s="138" t="s">
        <v>8</v>
      </c>
      <c r="B100" s="138"/>
      <c r="C100" s="138"/>
      <c r="D100" s="138"/>
      <c r="E100" s="138"/>
      <c r="F100" s="138"/>
      <c r="G100" s="138"/>
      <c r="H100" s="138"/>
      <c r="I100" s="71"/>
      <c r="J100" s="71"/>
      <c r="K100" s="72"/>
      <c r="L100" s="72"/>
      <c r="M100" s="73"/>
      <c r="N100" s="73"/>
      <c r="O100" s="74"/>
    </row>
    <row r="101" spans="1:15" ht="3" customHeight="1">
      <c r="A101" s="70"/>
      <c r="B101" s="70"/>
      <c r="C101" s="70"/>
      <c r="D101" s="70"/>
      <c r="E101" s="70"/>
      <c r="F101" s="70"/>
      <c r="G101" s="70"/>
      <c r="H101" s="70"/>
      <c r="I101" s="71"/>
      <c r="J101" s="71"/>
      <c r="K101" s="72"/>
      <c r="L101" s="72"/>
      <c r="M101" s="73"/>
      <c r="N101" s="73"/>
      <c r="O101" s="74"/>
    </row>
    <row r="102" spans="1:15" ht="14.25" customHeight="1">
      <c r="A102" s="134" t="s">
        <v>96</v>
      </c>
      <c r="B102" s="134"/>
      <c r="C102" s="134"/>
      <c r="D102" s="134"/>
      <c r="E102" s="134"/>
      <c r="F102" s="134"/>
      <c r="G102" s="134"/>
      <c r="H102" s="134"/>
      <c r="I102" s="134"/>
      <c r="J102" s="134"/>
      <c r="K102" s="134"/>
      <c r="L102" s="134"/>
      <c r="M102" s="134"/>
      <c r="N102" s="134"/>
      <c r="O102" s="74"/>
    </row>
    <row r="103" spans="1:15" ht="12.75">
      <c r="A103" s="134" t="s">
        <v>97</v>
      </c>
      <c r="B103" s="134"/>
      <c r="C103" s="134"/>
      <c r="D103" s="134"/>
      <c r="E103" s="134"/>
      <c r="F103" s="134"/>
      <c r="G103" s="134"/>
      <c r="H103" s="134"/>
      <c r="I103" s="134"/>
      <c r="J103" s="134"/>
      <c r="K103" s="134"/>
      <c r="L103" s="134"/>
      <c r="M103" s="134"/>
      <c r="N103" s="134"/>
      <c r="O103" s="75"/>
    </row>
    <row r="104" spans="1:15" ht="12.75">
      <c r="A104" s="134" t="s">
        <v>98</v>
      </c>
      <c r="B104" s="134"/>
      <c r="C104" s="134"/>
      <c r="D104" s="134"/>
      <c r="E104" s="134"/>
      <c r="F104" s="134"/>
      <c r="G104" s="134"/>
      <c r="H104" s="134"/>
      <c r="I104" s="134"/>
      <c r="J104" s="134"/>
      <c r="K104" s="134"/>
      <c r="L104" s="134"/>
      <c r="M104" s="134"/>
      <c r="N104" s="134"/>
      <c r="O104" s="75"/>
    </row>
    <row r="105" spans="2:15" ht="11.25" customHeight="1">
      <c r="B105" s="76"/>
      <c r="C105" s="77"/>
      <c r="D105" s="77"/>
      <c r="E105" s="76"/>
      <c r="F105" s="76"/>
      <c r="G105" s="78"/>
      <c r="H105" s="78"/>
      <c r="I105" s="77"/>
      <c r="J105" s="77"/>
      <c r="K105" s="76"/>
      <c r="L105" s="76"/>
      <c r="M105" s="79"/>
      <c r="N105" s="79"/>
      <c r="O105" s="75"/>
    </row>
    <row r="106" spans="1:15" s="15" customFormat="1" ht="12.75" customHeight="1">
      <c r="A106" s="80" t="s">
        <v>7</v>
      </c>
      <c r="B106" s="81"/>
      <c r="C106" s="82"/>
      <c r="D106" s="83"/>
      <c r="E106" s="82"/>
      <c r="F106" s="83"/>
      <c r="G106" s="82"/>
      <c r="H106" s="84"/>
      <c r="I106" s="82"/>
      <c r="J106" s="84"/>
      <c r="K106" s="9"/>
      <c r="M106" s="25"/>
      <c r="N106" s="25"/>
      <c r="O106" s="9"/>
    </row>
    <row r="107" spans="1:15" s="15" customFormat="1" ht="3" customHeight="1">
      <c r="A107" s="85"/>
      <c r="B107" s="86"/>
      <c r="C107" s="86"/>
      <c r="D107" s="86"/>
      <c r="E107" s="86"/>
      <c r="F107" s="86"/>
      <c r="G107" s="86"/>
      <c r="H107" s="86"/>
      <c r="I107" s="86"/>
      <c r="J107" s="86"/>
      <c r="K107" s="87"/>
      <c r="L107" s="88"/>
      <c r="M107" s="88"/>
      <c r="N107" s="25"/>
      <c r="O107" s="9"/>
    </row>
    <row r="108" spans="1:15" s="15" customFormat="1" ht="14.25" customHeight="1">
      <c r="A108" s="89">
        <v>1</v>
      </c>
      <c r="B108" s="133" t="s">
        <v>65</v>
      </c>
      <c r="C108" s="133"/>
      <c r="D108" s="133"/>
      <c r="E108" s="133"/>
      <c r="F108" s="133"/>
      <c r="G108" s="133"/>
      <c r="H108" s="133"/>
      <c r="I108" s="133"/>
      <c r="J108" s="133"/>
      <c r="K108" s="133"/>
      <c r="L108" s="133"/>
      <c r="M108" s="133"/>
      <c r="N108" s="133"/>
      <c r="O108" s="9"/>
    </row>
    <row r="109" spans="1:15" s="15" customFormat="1" ht="13.5" customHeight="1">
      <c r="A109" s="89">
        <v>2</v>
      </c>
      <c r="B109" s="133" t="s">
        <v>86</v>
      </c>
      <c r="C109" s="133"/>
      <c r="D109" s="133"/>
      <c r="E109" s="133"/>
      <c r="F109" s="133"/>
      <c r="G109" s="133"/>
      <c r="H109" s="133"/>
      <c r="I109" s="133"/>
      <c r="J109" s="133"/>
      <c r="K109" s="133"/>
      <c r="L109" s="133"/>
      <c r="M109" s="133"/>
      <c r="N109" s="133"/>
      <c r="O109" s="9"/>
    </row>
    <row r="110" spans="1:15" s="15" customFormat="1" ht="14.25" customHeight="1">
      <c r="A110" s="89">
        <v>3</v>
      </c>
      <c r="B110" s="133" t="s">
        <v>104</v>
      </c>
      <c r="C110" s="133"/>
      <c r="D110" s="133"/>
      <c r="E110" s="133"/>
      <c r="F110" s="133"/>
      <c r="G110" s="133"/>
      <c r="H110" s="133"/>
      <c r="I110" s="133"/>
      <c r="J110" s="133"/>
      <c r="K110" s="133"/>
      <c r="L110" s="133"/>
      <c r="M110" s="133"/>
      <c r="N110" s="133"/>
      <c r="O110" s="9"/>
    </row>
    <row r="111" spans="1:15" s="15" customFormat="1" ht="21.75" customHeight="1">
      <c r="A111" s="89">
        <v>4</v>
      </c>
      <c r="B111" s="133" t="s">
        <v>117</v>
      </c>
      <c r="C111" s="133"/>
      <c r="D111" s="133"/>
      <c r="E111" s="133"/>
      <c r="F111" s="133"/>
      <c r="G111" s="133"/>
      <c r="H111" s="133"/>
      <c r="I111" s="133"/>
      <c r="J111" s="133"/>
      <c r="K111" s="133"/>
      <c r="L111" s="133"/>
      <c r="M111" s="133"/>
      <c r="N111" s="133"/>
      <c r="O111" s="9"/>
    </row>
    <row r="112" spans="1:15" s="61" customFormat="1" ht="14.25" customHeight="1">
      <c r="A112" s="89">
        <v>5</v>
      </c>
      <c r="B112" s="133" t="s">
        <v>87</v>
      </c>
      <c r="C112" s="133"/>
      <c r="D112" s="133"/>
      <c r="E112" s="133"/>
      <c r="F112" s="133"/>
      <c r="G112" s="133"/>
      <c r="H112" s="133"/>
      <c r="I112" s="133"/>
      <c r="J112" s="133"/>
      <c r="K112" s="133"/>
      <c r="L112" s="133"/>
      <c r="M112" s="133"/>
      <c r="N112" s="133"/>
      <c r="O112" s="90"/>
    </row>
    <row r="113" spans="1:15" s="61" customFormat="1" ht="24.75" customHeight="1">
      <c r="A113" s="89">
        <v>6</v>
      </c>
      <c r="B113" s="133" t="s">
        <v>115</v>
      </c>
      <c r="C113" s="133"/>
      <c r="D113" s="133"/>
      <c r="E113" s="133"/>
      <c r="F113" s="133"/>
      <c r="G113" s="133"/>
      <c r="H113" s="133"/>
      <c r="I113" s="133"/>
      <c r="J113" s="133"/>
      <c r="K113" s="133"/>
      <c r="L113" s="133"/>
      <c r="M113" s="133"/>
      <c r="N113" s="133"/>
      <c r="O113" s="90"/>
    </row>
    <row r="114" spans="1:15" s="61" customFormat="1" ht="12.75" customHeight="1">
      <c r="A114" s="89">
        <v>7</v>
      </c>
      <c r="B114" s="133" t="s">
        <v>116</v>
      </c>
      <c r="C114" s="133"/>
      <c r="D114" s="133"/>
      <c r="E114" s="133"/>
      <c r="F114" s="133"/>
      <c r="G114" s="133"/>
      <c r="H114" s="133"/>
      <c r="I114" s="133"/>
      <c r="J114" s="133"/>
      <c r="K114" s="133"/>
      <c r="L114" s="133"/>
      <c r="M114" s="133"/>
      <c r="N114" s="133"/>
      <c r="O114" s="90"/>
    </row>
    <row r="115" spans="1:15" s="61" customFormat="1" ht="12" customHeight="1">
      <c r="A115" s="89">
        <v>8</v>
      </c>
      <c r="B115" s="133" t="s">
        <v>66</v>
      </c>
      <c r="C115" s="133"/>
      <c r="D115" s="133"/>
      <c r="E115" s="133"/>
      <c r="F115" s="133"/>
      <c r="G115" s="133"/>
      <c r="H115" s="133"/>
      <c r="I115" s="133"/>
      <c r="J115" s="133"/>
      <c r="K115" s="133"/>
      <c r="L115" s="133"/>
      <c r="M115" s="133"/>
      <c r="N115" s="133"/>
      <c r="O115" s="90"/>
    </row>
    <row r="116" spans="1:15" s="61" customFormat="1" ht="14.25" customHeight="1">
      <c r="A116" s="89">
        <v>9</v>
      </c>
      <c r="B116" s="133" t="s">
        <v>119</v>
      </c>
      <c r="C116" s="133"/>
      <c r="D116" s="133"/>
      <c r="E116" s="133"/>
      <c r="F116" s="133"/>
      <c r="G116" s="133"/>
      <c r="H116" s="133"/>
      <c r="I116" s="133"/>
      <c r="J116" s="133"/>
      <c r="K116" s="133"/>
      <c r="L116" s="133"/>
      <c r="M116" s="133"/>
      <c r="N116" s="133"/>
      <c r="O116" s="90"/>
    </row>
    <row r="117" spans="1:15" s="61" customFormat="1" ht="14.25" customHeight="1">
      <c r="A117" s="89">
        <v>10</v>
      </c>
      <c r="B117" s="133" t="s">
        <v>120</v>
      </c>
      <c r="C117" s="133"/>
      <c r="D117" s="133"/>
      <c r="E117" s="133"/>
      <c r="F117" s="133"/>
      <c r="G117" s="133"/>
      <c r="H117" s="133"/>
      <c r="I117" s="133"/>
      <c r="J117" s="133"/>
      <c r="K117" s="133"/>
      <c r="L117" s="133"/>
      <c r="M117" s="133"/>
      <c r="N117" s="133"/>
      <c r="O117" s="90"/>
    </row>
    <row r="118" spans="1:15" s="61" customFormat="1" ht="14.25" customHeight="1">
      <c r="A118" s="89">
        <v>11</v>
      </c>
      <c r="B118" s="133" t="s">
        <v>118</v>
      </c>
      <c r="C118" s="133"/>
      <c r="D118" s="133"/>
      <c r="E118" s="133"/>
      <c r="F118" s="133"/>
      <c r="G118" s="133"/>
      <c r="H118" s="133"/>
      <c r="I118" s="133"/>
      <c r="J118" s="133"/>
      <c r="K118" s="133"/>
      <c r="L118" s="133"/>
      <c r="M118" s="133"/>
      <c r="N118" s="133"/>
      <c r="O118" s="90"/>
    </row>
    <row r="119" spans="1:15" s="61" customFormat="1" ht="14.25" customHeight="1">
      <c r="A119" s="89">
        <v>12</v>
      </c>
      <c r="B119" s="133" t="s">
        <v>105</v>
      </c>
      <c r="C119" s="133"/>
      <c r="D119" s="133"/>
      <c r="E119" s="133"/>
      <c r="F119" s="133"/>
      <c r="G119" s="133"/>
      <c r="H119" s="133"/>
      <c r="I119" s="133"/>
      <c r="J119" s="133"/>
      <c r="K119" s="133"/>
      <c r="L119" s="133"/>
      <c r="M119" s="133"/>
      <c r="N119" s="133"/>
      <c r="O119" s="90"/>
    </row>
    <row r="120" spans="1:15" s="61" customFormat="1" ht="23.25" customHeight="1">
      <c r="A120" s="89">
        <v>13</v>
      </c>
      <c r="B120" s="133" t="s">
        <v>88</v>
      </c>
      <c r="C120" s="133"/>
      <c r="D120" s="133"/>
      <c r="E120" s="133"/>
      <c r="F120" s="133"/>
      <c r="G120" s="133"/>
      <c r="H120" s="133"/>
      <c r="I120" s="133"/>
      <c r="J120" s="133"/>
      <c r="K120" s="133"/>
      <c r="L120" s="133"/>
      <c r="M120" s="133"/>
      <c r="N120" s="133"/>
      <c r="O120" s="90"/>
    </row>
    <row r="121" spans="1:15" s="61" customFormat="1" ht="11.25" customHeight="1">
      <c r="A121" s="91"/>
      <c r="B121" s="92"/>
      <c r="C121" s="92"/>
      <c r="D121" s="92"/>
      <c r="E121" s="92"/>
      <c r="F121" s="92"/>
      <c r="G121" s="92"/>
      <c r="H121" s="92"/>
      <c r="I121" s="92"/>
      <c r="J121" s="92"/>
      <c r="K121" s="92"/>
      <c r="L121" s="92"/>
      <c r="M121" s="92"/>
      <c r="N121" s="92"/>
      <c r="O121" s="90"/>
    </row>
    <row r="122" spans="1:15" s="15" customFormat="1" ht="12.75">
      <c r="A122" s="93" t="s">
        <v>10</v>
      </c>
      <c r="B122" s="94"/>
      <c r="C122" s="95"/>
      <c r="D122" s="74"/>
      <c r="E122" s="95"/>
      <c r="F122" s="74"/>
      <c r="G122" s="95"/>
      <c r="H122" s="94"/>
      <c r="I122" s="21"/>
      <c r="J122" s="87"/>
      <c r="K122" s="83"/>
      <c r="M122" s="25"/>
      <c r="N122" s="25"/>
      <c r="O122" s="9"/>
    </row>
    <row r="123" spans="1:15" s="15" customFormat="1" ht="3" customHeight="1">
      <c r="A123" s="93"/>
      <c r="B123" s="94"/>
      <c r="C123" s="95"/>
      <c r="D123" s="74"/>
      <c r="E123" s="95"/>
      <c r="F123" s="74"/>
      <c r="G123" s="95"/>
      <c r="H123" s="94"/>
      <c r="I123" s="21"/>
      <c r="J123" s="87"/>
      <c r="K123" s="83"/>
      <c r="M123" s="25"/>
      <c r="N123" s="25"/>
      <c r="O123" s="9"/>
    </row>
    <row r="124" spans="1:14" s="15" customFormat="1" ht="23.25" customHeight="1">
      <c r="A124" s="131" t="s">
        <v>11</v>
      </c>
      <c r="B124" s="131"/>
      <c r="C124" s="131"/>
      <c r="D124" s="131"/>
      <c r="E124" s="131"/>
      <c r="F124" s="131"/>
      <c r="G124" s="131"/>
      <c r="H124" s="131"/>
      <c r="I124" s="131"/>
      <c r="J124" s="131"/>
      <c r="K124" s="131"/>
      <c r="L124" s="131"/>
      <c r="M124" s="131"/>
      <c r="N124" s="131"/>
    </row>
    <row r="125" spans="1:15" s="15" customFormat="1" ht="46.5" customHeight="1">
      <c r="A125" s="131" t="s">
        <v>5</v>
      </c>
      <c r="B125" s="131"/>
      <c r="C125" s="131"/>
      <c r="D125" s="131"/>
      <c r="E125" s="131"/>
      <c r="F125" s="131"/>
      <c r="G125" s="131"/>
      <c r="H125" s="131"/>
      <c r="I125" s="131"/>
      <c r="J125" s="131"/>
      <c r="K125" s="131"/>
      <c r="L125" s="131"/>
      <c r="M125" s="131"/>
      <c r="N125" s="131"/>
      <c r="O125" s="9"/>
    </row>
    <row r="126" spans="1:14" s="117" customFormat="1" ht="24" customHeight="1">
      <c r="A126" s="131" t="s">
        <v>89</v>
      </c>
      <c r="B126" s="131"/>
      <c r="C126" s="131"/>
      <c r="D126" s="131"/>
      <c r="E126" s="131"/>
      <c r="F126" s="131"/>
      <c r="G126" s="131"/>
      <c r="H126" s="131"/>
      <c r="I126" s="131"/>
      <c r="J126" s="131"/>
      <c r="K126" s="131"/>
      <c r="L126" s="131"/>
      <c r="M126" s="131"/>
      <c r="N126" s="131"/>
    </row>
    <row r="127" spans="1:14" s="117" customFormat="1" ht="21.75" customHeight="1">
      <c r="A127" s="131" t="s">
        <v>90</v>
      </c>
      <c r="B127" s="131"/>
      <c r="C127" s="131"/>
      <c r="D127" s="131"/>
      <c r="E127" s="131"/>
      <c r="F127" s="131"/>
      <c r="G127" s="131"/>
      <c r="H127" s="131"/>
      <c r="I127" s="131"/>
      <c r="J127" s="131"/>
      <c r="K127" s="131"/>
      <c r="L127" s="131"/>
      <c r="M127" s="131"/>
      <c r="N127" s="131"/>
    </row>
    <row r="128" spans="1:14" s="117" customFormat="1" ht="15" customHeight="1">
      <c r="A128" s="131" t="s">
        <v>91</v>
      </c>
      <c r="B128" s="131"/>
      <c r="C128" s="131"/>
      <c r="D128" s="131"/>
      <c r="E128" s="131"/>
      <c r="F128" s="131"/>
      <c r="G128" s="131"/>
      <c r="H128" s="131"/>
      <c r="I128" s="131"/>
      <c r="J128" s="131"/>
      <c r="K128" s="131"/>
      <c r="L128" s="131"/>
      <c r="M128" s="131"/>
      <c r="N128" s="131"/>
    </row>
    <row r="129" spans="1:14" s="117" customFormat="1" ht="15.75" customHeight="1">
      <c r="A129" s="131" t="s">
        <v>4</v>
      </c>
      <c r="B129" s="131"/>
      <c r="C129" s="131"/>
      <c r="D129" s="131"/>
      <c r="E129" s="131"/>
      <c r="F129" s="131"/>
      <c r="G129" s="131"/>
      <c r="H129" s="131"/>
      <c r="I129" s="131"/>
      <c r="J129" s="131"/>
      <c r="K129" s="131"/>
      <c r="L129" s="131"/>
      <c r="M129" s="131"/>
      <c r="N129" s="131"/>
    </row>
    <row r="130" spans="1:12" s="117" customFormat="1" ht="9" customHeight="1">
      <c r="A130" s="118"/>
      <c r="B130" s="118"/>
      <c r="C130" s="118"/>
      <c r="D130" s="118"/>
      <c r="E130" s="118"/>
      <c r="F130" s="118"/>
      <c r="G130" s="118"/>
      <c r="H130" s="118"/>
      <c r="I130" s="118"/>
      <c r="J130" s="118"/>
      <c r="K130" s="118"/>
      <c r="L130" s="118"/>
    </row>
    <row r="131" spans="1:12" s="117" customFormat="1" ht="16.5" customHeight="1">
      <c r="A131" s="119" t="s">
        <v>92</v>
      </c>
      <c r="B131" s="114"/>
      <c r="C131" s="120"/>
      <c r="D131" s="115"/>
      <c r="E131" s="120"/>
      <c r="F131" s="115"/>
      <c r="G131" s="120"/>
      <c r="H131" s="115"/>
      <c r="I131" s="121"/>
      <c r="J131" s="116"/>
      <c r="K131" s="122"/>
      <c r="L131" s="122"/>
    </row>
    <row r="132" spans="1:12" s="117" customFormat="1" ht="0.75" customHeight="1" hidden="1">
      <c r="A132" s="119"/>
      <c r="B132" s="114"/>
      <c r="C132" s="120"/>
      <c r="D132" s="115"/>
      <c r="E132" s="120"/>
      <c r="F132" s="115"/>
      <c r="G132" s="120"/>
      <c r="H132" s="115"/>
      <c r="I132" s="121"/>
      <c r="J132" s="116"/>
      <c r="K132" s="122"/>
      <c r="L132" s="122"/>
    </row>
    <row r="133" spans="1:14" s="117" customFormat="1" ht="72.75" customHeight="1">
      <c r="A133" s="132" t="s">
        <v>93</v>
      </c>
      <c r="B133" s="132"/>
      <c r="C133" s="132"/>
      <c r="D133" s="132"/>
      <c r="E133" s="132"/>
      <c r="F133" s="132"/>
      <c r="G133" s="132"/>
      <c r="H133" s="132"/>
      <c r="I133" s="132"/>
      <c r="J133" s="132"/>
      <c r="K133" s="132"/>
      <c r="L133" s="132"/>
      <c r="M133" s="132"/>
      <c r="N133" s="132"/>
    </row>
  </sheetData>
  <sheetProtection selectLockedCells="1"/>
  <mergeCells count="25">
    <mergeCell ref="I7:M7"/>
    <mergeCell ref="A100:H100"/>
    <mergeCell ref="B108:N108"/>
    <mergeCell ref="B112:N112"/>
    <mergeCell ref="B109:N109"/>
    <mergeCell ref="B110:N110"/>
    <mergeCell ref="B111:N111"/>
    <mergeCell ref="A102:N102"/>
    <mergeCell ref="A103:N103"/>
    <mergeCell ref="A104:N104"/>
    <mergeCell ref="B113:N113"/>
    <mergeCell ref="B114:N114"/>
    <mergeCell ref="B115:N115"/>
    <mergeCell ref="B116:N116"/>
    <mergeCell ref="B118:N118"/>
    <mergeCell ref="B119:N119"/>
    <mergeCell ref="B120:N120"/>
    <mergeCell ref="B117:N117"/>
    <mergeCell ref="A124:N124"/>
    <mergeCell ref="A125:N125"/>
    <mergeCell ref="A126:N126"/>
    <mergeCell ref="A133:N133"/>
    <mergeCell ref="A128:N128"/>
    <mergeCell ref="A129:N129"/>
    <mergeCell ref="A127:N127"/>
  </mergeCells>
  <dataValidations count="1">
    <dataValidation type="list" allowBlank="1" showInputMessage="1" showErrorMessage="1" sqref="I7:M7">
      <formula1>$B$19:$B$97</formula1>
    </dataValidation>
  </dataValidations>
  <printOptions/>
  <pageMargins left="0.31" right="0.3" top="1" bottom="0.5" header="1" footer="0.5"/>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United Nations</cp:lastModifiedBy>
  <cp:lastPrinted>2011-03-11T19:30:08Z</cp:lastPrinted>
  <dcterms:created xsi:type="dcterms:W3CDTF">2007-01-24T20:39:30Z</dcterms:created>
  <dcterms:modified xsi:type="dcterms:W3CDTF">2011-09-09T19:55:32Z</dcterms:modified>
  <cp:category/>
  <cp:version/>
  <cp:contentType/>
  <cp:contentStatus/>
</cp:coreProperties>
</file>