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5255" windowHeight="4320" tabRatio="692" activeTab="0"/>
  </bookViews>
  <sheets>
    <sheet name="W3_Surface"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'W3_Surface'!$A$2:$AH$171</definedName>
    <definedName name="RegData">'[2]W1_1990Data'!$K$7:$L$7</definedName>
  </definedNames>
  <calcPr fullCalcOnLoad="1"/>
</workbook>
</file>

<file path=xl/sharedStrings.xml><?xml version="1.0" encoding="utf-8"?>
<sst xmlns="http://schemas.openxmlformats.org/spreadsheetml/2006/main" count="798" uniqueCount="143">
  <si>
    <t>Guadeloupe</t>
  </si>
  <si>
    <t>Footnotes:</t>
  </si>
  <si>
    <t>Sources:</t>
  </si>
  <si>
    <t>Definitions &amp; Technical notes:</t>
  </si>
  <si>
    <t>Algeria</t>
  </si>
  <si>
    <t>Armenia</t>
  </si>
  <si>
    <t>Azerbaijan</t>
  </si>
  <si>
    <t>Belarus</t>
  </si>
  <si>
    <t>Bosnia and Herzegovina</t>
  </si>
  <si>
    <t>China, Hong Kong SAR</t>
  </si>
  <si>
    <t>China, Macao SAR</t>
  </si>
  <si>
    <t>Cyprus</t>
  </si>
  <si>
    <t>Czech Republic</t>
  </si>
  <si>
    <t>Denmark</t>
  </si>
  <si>
    <t>Egypt</t>
  </si>
  <si>
    <t>Finland</t>
  </si>
  <si>
    <t>France</t>
  </si>
  <si>
    <t>Germany</t>
  </si>
  <si>
    <t>Hungary</t>
  </si>
  <si>
    <t>Israel</t>
  </si>
  <si>
    <t>Jordan</t>
  </si>
  <si>
    <t>Kyrgyzstan</t>
  </si>
  <si>
    <t>Latvia</t>
  </si>
  <si>
    <t>Lithuania</t>
  </si>
  <si>
    <t>Luxembourg</t>
  </si>
  <si>
    <t>Malta</t>
  </si>
  <si>
    <t>Mauritius</t>
  </si>
  <si>
    <t>Monaco</t>
  </si>
  <si>
    <t>Netherlands</t>
  </si>
  <si>
    <t>Poland</t>
  </si>
  <si>
    <t>Portugal</t>
  </si>
  <si>
    <t>Republic of Moldova</t>
  </si>
  <si>
    <t>Romania</t>
  </si>
  <si>
    <t>Slovakia</t>
  </si>
  <si>
    <t>Slovenia</t>
  </si>
  <si>
    <t>Spain</t>
  </si>
  <si>
    <t>Sweden</t>
  </si>
  <si>
    <t>Switzerland</t>
  </si>
  <si>
    <t>The Former Yugoslav Rep. of  Macedonia</t>
  </si>
  <si>
    <t>...</t>
  </si>
  <si>
    <t>Belgium</t>
  </si>
  <si>
    <t>Morocco</t>
  </si>
  <si>
    <t>Madagascar</t>
  </si>
  <si>
    <t>Australia</t>
  </si>
  <si>
    <t>Austria</t>
  </si>
  <si>
    <t>Bulgaria</t>
  </si>
  <si>
    <t>Canada</t>
  </si>
  <si>
    <t>Croatia</t>
  </si>
  <si>
    <t>Greece</t>
  </si>
  <si>
    <t>Iceland</t>
  </si>
  <si>
    <t>Japan</t>
  </si>
  <si>
    <t>Korea, Republic of</t>
  </si>
  <si>
    <t>Martinique</t>
  </si>
  <si>
    <t>Mexico</t>
  </si>
  <si>
    <t>Peru</t>
  </si>
  <si>
    <t>Réunion</t>
  </si>
  <si>
    <t>Environmental Indicators and Selected Time Series</t>
  </si>
  <si>
    <t>Choose a country from the following drop-down list:</t>
  </si>
  <si>
    <t>Country</t>
  </si>
  <si>
    <t>Bermuda</t>
  </si>
  <si>
    <t>Ethiopia</t>
  </si>
  <si>
    <t>Guinea</t>
  </si>
  <si>
    <t>Serbia</t>
  </si>
  <si>
    <t>South Africa</t>
  </si>
  <si>
    <r>
      <t>mio m</t>
    </r>
    <r>
      <rPr>
        <i/>
        <vertAlign val="superscript"/>
        <sz val="7"/>
        <rFont val="Arial"/>
        <family val="2"/>
      </rPr>
      <t>3</t>
    </r>
  </si>
  <si>
    <t>Estimated value.</t>
  </si>
  <si>
    <t>1994 data.</t>
  </si>
  <si>
    <t>Data refer to Addis Ababa city only.</t>
  </si>
  <si>
    <t>Data refer to Serbia and Montenegro.</t>
  </si>
  <si>
    <t>Bahamas</t>
  </si>
  <si>
    <t>Barbados</t>
  </si>
  <si>
    <t>Belize</t>
  </si>
  <si>
    <t>Botswana</t>
  </si>
  <si>
    <t>China</t>
  </si>
  <si>
    <t>Costa Rica</t>
  </si>
  <si>
    <t>Cuba</t>
  </si>
  <si>
    <t>Estonia</t>
  </si>
  <si>
    <t>Georgia</t>
  </si>
  <si>
    <t>Honduras</t>
  </si>
  <si>
    <t>Ireland</t>
  </si>
  <si>
    <t>New Zealand</t>
  </si>
  <si>
    <t>Oman</t>
  </si>
  <si>
    <t>Panama</t>
  </si>
  <si>
    <t>Philippines</t>
  </si>
  <si>
    <t>Senegal</t>
  </si>
  <si>
    <t>St. Vincent and the Grenadines</t>
  </si>
  <si>
    <t>United States</t>
  </si>
  <si>
    <t>Zambia</t>
  </si>
  <si>
    <t>Fiscal years 1996/97 data.</t>
  </si>
  <si>
    <t>Data refer to water abstracted by water supply industry.</t>
  </si>
  <si>
    <t>1991 data.</t>
  </si>
  <si>
    <t>1989 data.</t>
  </si>
  <si>
    <t>Includes volume of water abstracted by the water supply industry, households, agriculture, forestry and fishing, and manufacturing industries.</t>
  </si>
  <si>
    <t>1993 figure excluding water abstracted for industrial or electrical cooling.</t>
  </si>
  <si>
    <t xml:space="preserve">1999 estimates. </t>
  </si>
  <si>
    <t>Includes water abstraction by water supply industry, agriculture, forestry and fishing, and manufacturing industries only.</t>
  </si>
  <si>
    <t xml:space="preserve">England and Wales only. </t>
  </si>
  <si>
    <r>
      <t>Last update:</t>
    </r>
    <r>
      <rPr>
        <sz val="12"/>
        <rFont val="Arial"/>
        <family val="2"/>
      </rPr>
      <t xml:space="preserve"> March 2011</t>
    </r>
  </si>
  <si>
    <t>UNSD/UNEP Questionnaires on Environment Statistics, Water section.</t>
  </si>
  <si>
    <t>Eurostat environment statistics main tables and database (http://epp.eurostat.ec.europa.eu/portal/page/portal/environment/introduction).</t>
  </si>
  <si>
    <t>OECD Environmental Data Compendium, Inland Waters section.</t>
  </si>
  <si>
    <r>
      <t>Data Quality:</t>
    </r>
    <r>
      <rPr>
        <b/>
        <sz val="9"/>
        <rFont val="Arial"/>
        <family val="2"/>
      </rPr>
      <t xml:space="preserve"> </t>
    </r>
  </si>
  <si>
    <t>Antigua and Barbuda</t>
  </si>
  <si>
    <t>Cameroon</t>
  </si>
  <si>
    <t>Central African Republic</t>
  </si>
  <si>
    <t>Kazakhstan</t>
  </si>
  <si>
    <t>Malaysia</t>
  </si>
  <si>
    <t>Russian Federation</t>
  </si>
  <si>
    <t>Trinidad and Tobago</t>
  </si>
  <si>
    <t>Tunisia</t>
  </si>
  <si>
    <t>Turkey</t>
  </si>
  <si>
    <t>Ukraine</t>
  </si>
  <si>
    <t>United Arab Emirates</t>
  </si>
  <si>
    <t>United Kingdom</t>
  </si>
  <si>
    <t>Venezuela (Bolivarian Republic of)</t>
  </si>
  <si>
    <t>Data refer to public water supply and public sewage system only. The data were collected through regular statistical annual research of municipal services and reports are partially based on records and documentation, and partially on estimates.</t>
  </si>
  <si>
    <t>Freshwater abstracted by agriculture, forestry and fishing (ISIC 01-03) is not included.</t>
  </si>
  <si>
    <t>Excluding the portion of water abstracted from Modaomen, Mainland China.</t>
  </si>
  <si>
    <t>Total drinking water production for the districts of metropolitan Lima (including districts in the province of Lima and the constitutional province of Callao).</t>
  </si>
  <si>
    <t>Includes water for hydropower generation.</t>
  </si>
  <si>
    <t>Includes household use of freshwater delivered by the water supply industry only (excludes household self-supply).</t>
  </si>
  <si>
    <t>Includes water "abstracted" for hydroelectricity production.</t>
  </si>
  <si>
    <t>Includes abstractions by the water supply industry (ISIC 36) and manufacturing (ISIC 10-33) and electricity (ISIC 351) industries only.</t>
  </si>
  <si>
    <t>Excludes abstraction by households.</t>
  </si>
  <si>
    <t>Data refer to public supply to all economic activities.</t>
  </si>
  <si>
    <t>Includes water abstraction by water supply industry only.</t>
  </si>
  <si>
    <t xml:space="preserve">Data on freshwater abstraction are obtained from both public and private sources, including through censuses, water use meters, abstraction permits and regular surveys. </t>
  </si>
  <si>
    <t>Chile</t>
  </si>
  <si>
    <t>Cote d'Ivoire</t>
  </si>
  <si>
    <t>8, 9</t>
  </si>
  <si>
    <t>Marshall Islands</t>
  </si>
  <si>
    <t>Sri Lanka</t>
  </si>
  <si>
    <t>Gross fresh surface water abstracted</t>
  </si>
  <si>
    <t>Excludes agriculture.</t>
  </si>
  <si>
    <t>Data refer to withdrawal from Aswan Dam.</t>
  </si>
  <si>
    <t>1992 data.</t>
  </si>
  <si>
    <t>Abstraction from lake Kinneret only.</t>
  </si>
  <si>
    <t>Data refer to estimated annual surface runoff.</t>
  </si>
  <si>
    <r>
      <t>Gross freshwater abstracted</t>
    </r>
    <r>
      <rPr>
        <sz val="8"/>
        <rFont val="Arial"/>
        <family val="0"/>
      </rPr>
      <t xml:space="preserve"> is water removed from any source, either permanently or temporarily.  Includes abstraction by the water supply industry (ISIC 36) and direct abstraction by other activities, and water abstracted but returned without use, such as mine water and drainage water.</t>
    </r>
  </si>
  <si>
    <r>
      <t>Fresh surface water</t>
    </r>
    <r>
      <rPr>
        <sz val="8"/>
        <rFont val="Arial"/>
        <family val="0"/>
      </rPr>
      <t xml:space="preserve"> refers to freshwater which flows over, or rests on, the surface of a land mass; natural watercourses such as rivers, streams, brooks, lakes, etc., as well as artificial watercourses such as irrigation, industrial and navigation canals, drainage systems and artificial reservoirs. Water obtained through bank filtration is included under (fresh) surface water. Sea-water, and transitional waters, such as brackish swamps, lagoons and estuarine areas are not considered fresh surface water.</t>
    </r>
  </si>
  <si>
    <t>…</t>
  </si>
  <si>
    <t>25,26</t>
  </si>
  <si>
    <t>It includes water abstracted by water supply industry, agriculture, forestry and fishing, and the Panama Canal Authority (ACP). The Panama Canal Authority uses large quantity of water for the locks in the canal, and it also generates hydroelectricity and provides water to the national water utility (ISIC 36).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</si>
</sst>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 ##0.0"/>
    <numFmt numFmtId="175" formatCode="###\ ###\ ###\ ##0.00"/>
    <numFmt numFmtId="176" formatCode="###\ ###\ ###\ ##0.0"/>
    <numFmt numFmtId="177" formatCode="0.0%"/>
  </numFmts>
  <fonts count="49">
    <font>
      <sz val="10"/>
      <name val="Arial"/>
      <family val="0"/>
    </font>
    <font>
      <sz val="10"/>
      <color indexed="8"/>
      <name val="Arial"/>
      <family val="0"/>
    </font>
    <font>
      <sz val="8"/>
      <name val="Arial"/>
      <family val="0"/>
    </font>
    <font>
      <b/>
      <sz val="9"/>
      <name val="Arial"/>
      <family val="0"/>
    </font>
    <font>
      <b/>
      <i/>
      <u val="single"/>
      <sz val="9"/>
      <name val="Arial"/>
      <family val="0"/>
    </font>
    <font>
      <i/>
      <sz val="8"/>
      <name val="Arial"/>
      <family val="2"/>
    </font>
    <font>
      <sz val="8"/>
      <color indexed="8"/>
      <name val="Arial"/>
      <family val="0"/>
    </font>
    <font>
      <b/>
      <sz val="10"/>
      <name val="Arial"/>
      <family val="0"/>
    </font>
    <font>
      <i/>
      <sz val="7"/>
      <name val="Arial"/>
      <family val="0"/>
    </font>
    <font>
      <i/>
      <vertAlign val="superscript"/>
      <sz val="8"/>
      <name val="Arial"/>
      <family val="2"/>
    </font>
    <font>
      <b/>
      <sz val="8"/>
      <name val="Arial"/>
      <family val="0"/>
    </font>
    <font>
      <b/>
      <i/>
      <vertAlign val="superscript"/>
      <sz val="8"/>
      <name val="Arial"/>
      <family val="2"/>
    </font>
    <font>
      <b/>
      <u val="single"/>
      <sz val="9"/>
      <name val="Arial"/>
      <family val="0"/>
    </font>
    <font>
      <i/>
      <sz val="10"/>
      <name val="Arial"/>
      <family val="2"/>
    </font>
    <font>
      <b/>
      <u val="single"/>
      <sz val="8"/>
      <name val="Arial"/>
      <family val="0"/>
    </font>
    <font>
      <b/>
      <i/>
      <u val="single"/>
      <sz val="8"/>
      <name val="Arial"/>
      <family val="0"/>
    </font>
    <font>
      <i/>
      <vertAlign val="superscript"/>
      <sz val="8"/>
      <color indexed="8"/>
      <name val="Arial"/>
      <family val="2"/>
    </font>
    <font>
      <u val="single"/>
      <sz val="10"/>
      <color indexed="12"/>
      <name val="Arial"/>
      <family val="0"/>
    </font>
    <font>
      <u val="single"/>
      <sz val="10"/>
      <color indexed="36"/>
      <name val="Arial"/>
      <family val="0"/>
    </font>
    <font>
      <b/>
      <i/>
      <u val="single"/>
      <vertAlign val="superscript"/>
      <sz val="8"/>
      <name val="Arial"/>
      <family val="2"/>
    </font>
    <font>
      <b/>
      <sz val="15"/>
      <name val="Arial"/>
      <family val="0"/>
    </font>
    <font>
      <b/>
      <sz val="13"/>
      <name val="Arial"/>
      <family val="0"/>
    </font>
    <font>
      <i/>
      <sz val="12"/>
      <name val="Arial"/>
      <family val="2"/>
    </font>
    <font>
      <sz val="12"/>
      <name val="Arial"/>
      <family val="2"/>
    </font>
    <font>
      <b/>
      <sz val="10"/>
      <color indexed="12"/>
      <name val="Arial"/>
      <family val="2"/>
    </font>
    <font>
      <b/>
      <sz val="10"/>
      <color indexed="8"/>
      <name val="Arial"/>
      <family val="2"/>
    </font>
    <font>
      <i/>
      <sz val="8"/>
      <color indexed="9"/>
      <name val="Arial"/>
      <family val="2"/>
    </font>
    <font>
      <b/>
      <sz val="10.75"/>
      <name val="Arial"/>
      <family val="0"/>
    </font>
    <font>
      <sz val="9"/>
      <name val="Arial"/>
      <family val="0"/>
    </font>
    <font>
      <sz val="8.25"/>
      <name val="Arial"/>
      <family val="2"/>
    </font>
    <font>
      <sz val="10"/>
      <color indexed="23"/>
      <name val="Arial"/>
      <family val="0"/>
    </font>
    <font>
      <i/>
      <vertAlign val="superscript"/>
      <sz val="10"/>
      <name val="Arial"/>
      <family val="2"/>
    </font>
    <font>
      <sz val="10"/>
      <color indexed="9"/>
      <name val="Arial"/>
      <family val="2"/>
    </font>
    <font>
      <sz val="9"/>
      <color indexed="9"/>
      <name val="Arial"/>
      <family val="2"/>
    </font>
    <font>
      <sz val="8"/>
      <color indexed="9"/>
      <name val="Arial"/>
      <family val="2"/>
    </font>
    <font>
      <i/>
      <vertAlign val="superscript"/>
      <sz val="9"/>
      <color indexed="9"/>
      <name val="Arial"/>
      <family val="2"/>
    </font>
    <font>
      <i/>
      <vertAlign val="superscript"/>
      <sz val="7"/>
      <name val="Arial"/>
      <family val="2"/>
    </font>
    <font>
      <b/>
      <vertAlign val="superscript"/>
      <sz val="10"/>
      <name val="Arial"/>
      <family val="2"/>
    </font>
    <font>
      <b/>
      <u val="single"/>
      <sz val="10"/>
      <name val="Arial"/>
      <family val="0"/>
    </font>
    <font>
      <b/>
      <i/>
      <u val="single"/>
      <sz val="10"/>
      <name val="Arial"/>
      <family val="0"/>
    </font>
    <font>
      <sz val="8"/>
      <color indexed="10"/>
      <name val="Arial"/>
      <family val="0"/>
    </font>
    <font>
      <b/>
      <i/>
      <u val="single"/>
      <vertAlign val="superscript"/>
      <sz val="9"/>
      <name val="Arial"/>
      <family val="2"/>
    </font>
    <font>
      <sz val="9"/>
      <color indexed="10"/>
      <name val="Arial"/>
      <family val="2"/>
    </font>
    <font>
      <sz val="8"/>
      <color indexed="42"/>
      <name val="Arial"/>
      <family val="0"/>
    </font>
    <font>
      <sz val="10"/>
      <color indexed="42"/>
      <name val="Arial"/>
      <family val="0"/>
    </font>
    <font>
      <i/>
      <vertAlign val="superscript"/>
      <sz val="10"/>
      <color indexed="42"/>
      <name val="Arial"/>
      <family val="0"/>
    </font>
    <font>
      <i/>
      <sz val="8"/>
      <color indexed="42"/>
      <name val="Arial"/>
      <family val="0"/>
    </font>
    <font>
      <i/>
      <sz val="12"/>
      <color indexed="42"/>
      <name val="Arial"/>
      <family val="0"/>
    </font>
    <font>
      <i/>
      <sz val="10"/>
      <color indexed="42"/>
      <name val="Arial"/>
      <family val="0"/>
    </font>
  </fonts>
  <fills count="10">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82">
    <xf numFmtId="0" fontId="0" fillId="0" borderId="0" xfId="0" applyAlignment="1">
      <alignment/>
    </xf>
    <xf numFmtId="2" fontId="25" fillId="2" borderId="0" xfId="22" applyNumberFormat="1" applyFont="1" applyFill="1" applyBorder="1" applyAlignment="1" applyProtection="1">
      <alignment horizontal="left" vertical="center"/>
      <protection locked="0"/>
    </xf>
    <xf numFmtId="167" fontId="6" fillId="3" borderId="1" xfId="21" applyNumberFormat="1" applyFont="1" applyFill="1" applyBorder="1" applyAlignment="1" applyProtection="1">
      <alignment horizontal="right" wrapText="1"/>
      <protection hidden="1"/>
    </xf>
    <xf numFmtId="167" fontId="6" fillId="3" borderId="2" xfId="21" applyNumberFormat="1" applyFont="1" applyFill="1" applyBorder="1" applyAlignment="1" applyProtection="1">
      <alignment horizontal="right" wrapText="1"/>
      <protection hidden="1"/>
    </xf>
    <xf numFmtId="0" fontId="0" fillId="3" borderId="2" xfId="0" applyFill="1" applyBorder="1" applyAlignment="1" applyProtection="1">
      <alignment/>
      <protection hidden="1"/>
    </xf>
    <xf numFmtId="0" fontId="30" fillId="3" borderId="2" xfId="0" applyFont="1" applyFill="1" applyBorder="1" applyAlignment="1" applyProtection="1">
      <alignment/>
      <protection hidden="1"/>
    </xf>
    <xf numFmtId="0" fontId="0" fillId="3" borderId="2" xfId="0" applyFont="1" applyFill="1" applyBorder="1" applyAlignment="1" applyProtection="1">
      <alignment horizontal="left" shrinkToFit="1"/>
      <protection hidden="1"/>
    </xf>
    <xf numFmtId="167" fontId="6" fillId="3" borderId="3" xfId="21" applyNumberFormat="1" applyFont="1" applyFill="1" applyBorder="1" applyAlignment="1" applyProtection="1">
      <alignment horizontal="right" wrapText="1"/>
      <protection hidden="1"/>
    </xf>
    <xf numFmtId="167" fontId="6" fillId="3" borderId="0" xfId="21" applyNumberFormat="1" applyFont="1" applyFill="1" applyBorder="1" applyAlignment="1" applyProtection="1">
      <alignment horizontal="right" wrapText="1"/>
      <protection hidden="1"/>
    </xf>
    <xf numFmtId="0" fontId="0" fillId="3" borderId="0" xfId="0" applyFill="1" applyBorder="1" applyAlignment="1" applyProtection="1">
      <alignment/>
      <protection hidden="1"/>
    </xf>
    <xf numFmtId="0" fontId="30" fillId="3" borderId="0" xfId="0" applyFont="1" applyFill="1" applyBorder="1" applyAlignment="1" applyProtection="1">
      <alignment/>
      <protection hidden="1"/>
    </xf>
    <xf numFmtId="174" fontId="2" fillId="3" borderId="0" xfId="0" applyNumberFormat="1" applyFont="1" applyFill="1" applyBorder="1" applyAlignment="1" applyProtection="1">
      <alignment/>
      <protection hidden="1"/>
    </xf>
    <xf numFmtId="166" fontId="0" fillId="3" borderId="0" xfId="0" applyNumberFormat="1" applyFill="1" applyBorder="1" applyAlignment="1" applyProtection="1">
      <alignment horizontal="right"/>
      <protection hidden="1"/>
    </xf>
    <xf numFmtId="167" fontId="6" fillId="3" borderId="4" xfId="21" applyNumberFormat="1" applyFont="1" applyFill="1" applyBorder="1" applyAlignment="1" applyProtection="1">
      <alignment horizontal="right" wrapText="1"/>
      <protection hidden="1"/>
    </xf>
    <xf numFmtId="167" fontId="6" fillId="3" borderId="5" xfId="21" applyNumberFormat="1" applyFont="1" applyFill="1" applyBorder="1" applyAlignment="1" applyProtection="1">
      <alignment horizontal="right" wrapText="1"/>
      <protection hidden="1"/>
    </xf>
    <xf numFmtId="0" fontId="0" fillId="3" borderId="5" xfId="0" applyFill="1" applyBorder="1" applyAlignment="1" applyProtection="1">
      <alignment/>
      <protection hidden="1"/>
    </xf>
    <xf numFmtId="0" fontId="30" fillId="3" borderId="5" xfId="0" applyFont="1" applyFill="1" applyBorder="1" applyAlignment="1" applyProtection="1">
      <alignment/>
      <protection hidden="1"/>
    </xf>
    <xf numFmtId="0" fontId="31" fillId="3" borderId="0" xfId="0" applyFont="1" applyFill="1" applyBorder="1" applyAlignment="1" applyProtection="1">
      <alignment/>
      <protection hidden="1"/>
    </xf>
    <xf numFmtId="0" fontId="31" fillId="3" borderId="5" xfId="0"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horizontal="left"/>
      <protection hidden="1"/>
    </xf>
    <xf numFmtId="0" fontId="34" fillId="0" borderId="0" xfId="0" applyNumberFormat="1" applyFont="1" applyAlignment="1" applyProtection="1">
      <alignment horizontal="right" vertical="center" wrapText="1"/>
      <protection hidden="1"/>
    </xf>
    <xf numFmtId="0" fontId="33" fillId="0" borderId="0" xfId="0" applyFont="1" applyAlignment="1" applyProtection="1">
      <alignment/>
      <protection hidden="1"/>
    </xf>
    <xf numFmtId="0" fontId="33" fillId="0" borderId="0" xfId="0" applyFont="1" applyAlignment="1" applyProtection="1">
      <alignment horizontal="right"/>
      <protection hidden="1"/>
    </xf>
    <xf numFmtId="0" fontId="33" fillId="0" borderId="0" xfId="0" applyFont="1" applyAlignment="1" applyProtection="1">
      <alignment/>
      <protection hidden="1"/>
    </xf>
    <xf numFmtId="49" fontId="33" fillId="0" borderId="0" xfId="0" applyNumberFormat="1" applyFont="1" applyAlignment="1" applyProtection="1">
      <alignment/>
      <protection hidden="1"/>
    </xf>
    <xf numFmtId="0" fontId="32" fillId="0" borderId="0" xfId="0" applyFont="1" applyFill="1" applyAlignment="1" applyProtection="1">
      <alignment vertical="center"/>
      <protection hidden="1"/>
    </xf>
    <xf numFmtId="1" fontId="33" fillId="0" borderId="0" xfId="0" applyNumberFormat="1" applyFont="1" applyFill="1" applyAlignment="1" applyProtection="1">
      <alignment vertical="center" wrapText="1"/>
      <protection hidden="1"/>
    </xf>
    <xf numFmtId="1" fontId="33" fillId="0" borderId="0" xfId="0" applyNumberFormat="1" applyFont="1" applyFill="1" applyAlignment="1" applyProtection="1">
      <alignment horizontal="left" vertical="center" wrapText="1"/>
      <protection hidden="1"/>
    </xf>
    <xf numFmtId="0" fontId="33" fillId="0" borderId="0" xfId="0" applyFont="1" applyFill="1" applyAlignment="1" applyProtection="1">
      <alignment/>
      <protection hidden="1"/>
    </xf>
    <xf numFmtId="0" fontId="35" fillId="0" borderId="0" xfId="0" applyFont="1" applyAlignment="1" applyProtection="1">
      <alignment horizontal="left"/>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horizontal="right"/>
      <protection hidden="1"/>
    </xf>
    <xf numFmtId="49" fontId="22" fillId="3" borderId="2" xfId="0" applyNumberFormat="1" applyFont="1" applyFill="1" applyBorder="1" applyAlignment="1" applyProtection="1">
      <alignment horizontal="right"/>
      <protection hidden="1"/>
    </xf>
    <xf numFmtId="0" fontId="0" fillId="3" borderId="0" xfId="0" applyFont="1" applyFill="1" applyBorder="1" applyAlignment="1" applyProtection="1">
      <alignment/>
      <protection hidden="1"/>
    </xf>
    <xf numFmtId="0" fontId="5" fillId="3" borderId="0" xfId="0" applyFont="1" applyFill="1" applyBorder="1" applyAlignment="1" applyProtection="1">
      <alignment horizontal="right"/>
      <protection hidden="1"/>
    </xf>
    <xf numFmtId="49" fontId="22" fillId="3" borderId="0" xfId="0" applyNumberFormat="1" applyFont="1" applyFill="1" applyBorder="1" applyAlignment="1" applyProtection="1">
      <alignment horizontal="right"/>
      <protection hidden="1"/>
    </xf>
    <xf numFmtId="0" fontId="0" fillId="3" borderId="5" xfId="0" applyFont="1" applyFill="1" applyBorder="1" applyAlignment="1" applyProtection="1">
      <alignment/>
      <protection hidden="1"/>
    </xf>
    <xf numFmtId="0" fontId="5" fillId="3" borderId="5" xfId="0" applyFont="1" applyFill="1" applyBorder="1" applyAlignment="1" applyProtection="1">
      <alignment horizontal="right"/>
      <protection hidden="1"/>
    </xf>
    <xf numFmtId="49" fontId="22" fillId="3" borderId="5" xfId="0" applyNumberFormat="1" applyFont="1" applyFill="1" applyBorder="1" applyAlignment="1" applyProtection="1">
      <alignment horizontal="right"/>
      <protection hidden="1"/>
    </xf>
    <xf numFmtId="0" fontId="0" fillId="0" borderId="0" xfId="0" applyAlignment="1" applyProtection="1">
      <alignment/>
      <protection locked="0"/>
    </xf>
    <xf numFmtId="0" fontId="2" fillId="0" borderId="0" xfId="0" applyFont="1" applyAlignment="1" applyProtection="1">
      <alignment/>
      <protection locked="0"/>
    </xf>
    <xf numFmtId="0" fontId="9" fillId="0" borderId="0" xfId="0" applyFont="1" applyAlignment="1" applyProtection="1">
      <alignment horizontal="left"/>
      <protection locked="0"/>
    </xf>
    <xf numFmtId="0" fontId="0" fillId="4" borderId="0" xfId="0" applyFont="1" applyFill="1" applyAlignment="1" applyProtection="1">
      <alignment/>
      <protection locked="0"/>
    </xf>
    <xf numFmtId="0" fontId="9" fillId="4" borderId="0" xfId="0" applyFont="1" applyFill="1" applyAlignment="1" applyProtection="1">
      <alignment horizontal="left"/>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protection locked="0"/>
    </xf>
    <xf numFmtId="0" fontId="0"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10" fillId="2" borderId="0" xfId="0" applyNumberFormat="1" applyFont="1" applyFill="1" applyAlignment="1" applyProtection="1">
      <alignment horizontal="right" vertical="center" wrapText="1"/>
      <protection locked="0"/>
    </xf>
    <xf numFmtId="0" fontId="11" fillId="2" borderId="0" xfId="0" applyNumberFormat="1" applyFont="1" applyFill="1" applyAlignment="1" applyProtection="1">
      <alignment horizontal="left" vertical="center" wrapText="1"/>
      <protection locked="0"/>
    </xf>
    <xf numFmtId="0" fontId="9" fillId="2" borderId="0" xfId="0" applyNumberFormat="1" applyFont="1" applyFill="1" applyAlignment="1" applyProtection="1">
      <alignment horizontal="left"/>
      <protection locked="0"/>
    </xf>
    <xf numFmtId="0" fontId="9" fillId="2" borderId="0" xfId="0" applyFont="1" applyFill="1" applyAlignment="1" applyProtection="1">
      <alignment horizontal="left"/>
      <protection locked="0"/>
    </xf>
    <xf numFmtId="0" fontId="6" fillId="5" borderId="0" xfId="23" applyFont="1" applyFill="1" applyBorder="1" applyAlignment="1" applyProtection="1">
      <alignment horizontal="center"/>
      <protection locked="0"/>
    </xf>
    <xf numFmtId="0" fontId="6" fillId="6" borderId="0" xfId="23" applyFont="1" applyFill="1" applyBorder="1" applyAlignment="1" applyProtection="1">
      <alignment wrapText="1"/>
      <protection locked="0"/>
    </xf>
    <xf numFmtId="165" fontId="6" fillId="6" borderId="0" xfId="23" applyNumberFormat="1" applyFont="1" applyFill="1" applyBorder="1" applyAlignment="1" applyProtection="1">
      <alignment horizontal="right" wrapText="1"/>
      <protection locked="0"/>
    </xf>
    <xf numFmtId="165" fontId="16" fillId="6" borderId="0" xfId="23" applyNumberFormat="1" applyFont="1" applyFill="1" applyBorder="1" applyAlignment="1" applyProtection="1">
      <alignment horizontal="left" wrapText="1"/>
      <protection locked="0"/>
    </xf>
    <xf numFmtId="0" fontId="9" fillId="7" borderId="0" xfId="0" applyFont="1" applyFill="1" applyAlignment="1" applyProtection="1">
      <alignment horizontal="left"/>
      <protection locked="0"/>
    </xf>
    <xf numFmtId="0" fontId="0" fillId="0" borderId="0" xfId="0" applyFont="1" applyFill="1" applyAlignment="1" applyProtection="1">
      <alignment/>
      <protection locked="0"/>
    </xf>
    <xf numFmtId="0" fontId="2" fillId="7" borderId="0" xfId="23" applyFont="1" applyFill="1" applyBorder="1" applyAlignment="1" applyProtection="1">
      <alignment wrapText="1"/>
      <protection locked="0"/>
    </xf>
    <xf numFmtId="165" fontId="2" fillId="7" borderId="0" xfId="23" applyNumberFormat="1" applyFont="1" applyFill="1" applyBorder="1" applyAlignment="1" applyProtection="1">
      <alignment horizontal="right" wrapText="1"/>
      <protection locked="0"/>
    </xf>
    <xf numFmtId="165" fontId="9" fillId="7" borderId="0" xfId="23" applyNumberFormat="1" applyFont="1" applyFill="1" applyBorder="1" applyAlignment="1" applyProtection="1">
      <alignment horizontal="left" wrapText="1"/>
      <protection locked="0"/>
    </xf>
    <xf numFmtId="0" fontId="0" fillId="0" borderId="0" xfId="0" applyFont="1" applyFill="1" applyAlignment="1" applyProtection="1">
      <alignment/>
      <protection locked="0"/>
    </xf>
    <xf numFmtId="0" fontId="6" fillId="0" borderId="0" xfId="23" applyFont="1" applyFill="1" applyBorder="1" applyAlignment="1" applyProtection="1">
      <alignment wrapText="1"/>
      <protection locked="0"/>
    </xf>
    <xf numFmtId="165" fontId="6" fillId="0" borderId="0" xfId="23" applyNumberFormat="1" applyFont="1" applyFill="1" applyBorder="1" applyAlignment="1" applyProtection="1">
      <alignment horizontal="right" wrapText="1"/>
      <protection locked="0"/>
    </xf>
    <xf numFmtId="165" fontId="16" fillId="0" borderId="0" xfId="23" applyNumberFormat="1" applyFont="1" applyFill="1" applyBorder="1" applyAlignment="1" applyProtection="1">
      <alignment horizontal="left" wrapText="1"/>
      <protection locked="0"/>
    </xf>
    <xf numFmtId="0" fontId="2" fillId="0" borderId="0" xfId="23" applyFont="1" applyFill="1" applyBorder="1" applyAlignment="1" applyProtection="1">
      <alignment wrapText="1"/>
      <protection locked="0"/>
    </xf>
    <xf numFmtId="165" fontId="2" fillId="0" borderId="0" xfId="23" applyNumberFormat="1" applyFont="1" applyFill="1" applyBorder="1" applyAlignment="1" applyProtection="1">
      <alignment horizontal="right" wrapText="1"/>
      <protection locked="0"/>
    </xf>
    <xf numFmtId="165" fontId="9" fillId="0" borderId="0" xfId="23" applyNumberFormat="1" applyFont="1" applyFill="1" applyBorder="1" applyAlignment="1" applyProtection="1">
      <alignment horizontal="left" wrapText="1"/>
      <protection locked="0"/>
    </xf>
    <xf numFmtId="0" fontId="2" fillId="6" borderId="0" xfId="22" applyFont="1" applyFill="1" applyBorder="1" applyAlignment="1" applyProtection="1">
      <alignment wrapText="1"/>
      <protection locked="0"/>
    </xf>
    <xf numFmtId="165" fontId="2" fillId="6" borderId="0" xfId="23" applyNumberFormat="1" applyFont="1" applyFill="1" applyBorder="1" applyAlignment="1" applyProtection="1">
      <alignment horizontal="right" wrapText="1"/>
      <protection locked="0"/>
    </xf>
    <xf numFmtId="0" fontId="0" fillId="0" borderId="0" xfId="0" applyFont="1" applyAlignment="1" applyProtection="1">
      <alignment/>
      <protection locked="0"/>
    </xf>
    <xf numFmtId="0" fontId="0" fillId="0" borderId="0" xfId="0" applyFill="1" applyAlignment="1" applyProtection="1">
      <alignment/>
      <protection locked="0"/>
    </xf>
    <xf numFmtId="0" fontId="6" fillId="8" borderId="0" xfId="23" applyFont="1" applyFill="1" applyBorder="1" applyAlignment="1" applyProtection="1">
      <alignment wrapText="1"/>
      <protection locked="0"/>
    </xf>
    <xf numFmtId="165" fontId="6" fillId="8" borderId="0" xfId="23" applyNumberFormat="1" applyFont="1" applyFill="1" applyBorder="1" applyAlignment="1" applyProtection="1">
      <alignment horizontal="right" wrapText="1"/>
      <protection locked="0"/>
    </xf>
    <xf numFmtId="165" fontId="16" fillId="8" borderId="0" xfId="23" applyNumberFormat="1" applyFont="1" applyFill="1" applyBorder="1" applyAlignment="1" applyProtection="1">
      <alignment horizontal="left" wrapText="1"/>
      <protection locked="0"/>
    </xf>
    <xf numFmtId="0" fontId="9" fillId="5" borderId="0" xfId="0" applyFont="1" applyFill="1" applyAlignment="1" applyProtection="1">
      <alignment horizontal="left"/>
      <protection locked="0"/>
    </xf>
    <xf numFmtId="0" fontId="4" fillId="0" borderId="0" xfId="0" applyFont="1" applyAlignment="1" applyProtection="1">
      <alignment horizontal="left"/>
      <protection locked="0"/>
    </xf>
    <xf numFmtId="0" fontId="15" fillId="0" borderId="0" xfId="0" applyFont="1" applyAlignment="1" applyProtection="1">
      <alignment horizontal="left"/>
      <protection locked="0"/>
    </xf>
    <xf numFmtId="0" fontId="19" fillId="0" borderId="0" xfId="0" applyFont="1" applyAlignment="1" applyProtection="1">
      <alignment horizontal="left"/>
      <protection locked="0"/>
    </xf>
    <xf numFmtId="167" fontId="15" fillId="0" borderId="0" xfId="0" applyNumberFormat="1" applyFont="1" applyAlignment="1" applyProtection="1">
      <alignment horizontal="left"/>
      <protection locked="0"/>
    </xf>
    <xf numFmtId="167" fontId="19" fillId="0" borderId="0" xfId="0" applyNumberFormat="1" applyFont="1" applyAlignment="1" applyProtection="1">
      <alignment horizontal="left"/>
      <protection locked="0"/>
    </xf>
    <xf numFmtId="49" fontId="2" fillId="0" borderId="0" xfId="0" applyNumberFormat="1" applyFont="1" applyAlignment="1" applyProtection="1">
      <alignment/>
      <protection locked="0"/>
    </xf>
    <xf numFmtId="49" fontId="5" fillId="0" borderId="0" xfId="0" applyNumberFormat="1" applyFont="1" applyAlignment="1" applyProtection="1">
      <alignment/>
      <protection locked="0"/>
    </xf>
    <xf numFmtId="0" fontId="13" fillId="0" borderId="0" xfId="0" applyFont="1" applyAlignment="1" applyProtection="1">
      <alignment/>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49" fontId="9" fillId="0" borderId="0" xfId="0" applyNumberFormat="1" applyFont="1" applyBorder="1" applyAlignment="1" applyProtection="1">
      <alignment horizontal="left"/>
      <protection locked="0"/>
    </xf>
    <xf numFmtId="0" fontId="12" fillId="0" borderId="0" xfId="0" applyFont="1" applyAlignment="1" applyProtection="1">
      <alignment wrapText="1"/>
      <protection locked="0"/>
    </xf>
    <xf numFmtId="0" fontId="14" fillId="0" borderId="0" xfId="0" applyFont="1" applyAlignment="1" applyProtection="1">
      <alignment wrapText="1"/>
      <protection locked="0"/>
    </xf>
    <xf numFmtId="167" fontId="38" fillId="0" borderId="0" xfId="0" applyNumberFormat="1" applyFont="1" applyAlignment="1" applyProtection="1">
      <alignment wrapText="1"/>
      <protection locked="0"/>
    </xf>
    <xf numFmtId="0" fontId="38" fillId="0" borderId="0" xfId="0" applyFont="1" applyAlignment="1" applyProtection="1">
      <alignment wrapText="1"/>
      <protection locked="0"/>
    </xf>
    <xf numFmtId="0" fontId="38" fillId="0" borderId="0" xfId="0" applyFont="1" applyAlignment="1" applyProtection="1">
      <alignment/>
      <protection locked="0"/>
    </xf>
    <xf numFmtId="0" fontId="39" fillId="0" borderId="0" xfId="0" applyFont="1" applyAlignment="1" applyProtection="1">
      <alignment/>
      <protection locked="0"/>
    </xf>
    <xf numFmtId="165" fontId="16" fillId="0" borderId="0" xfId="22" applyNumberFormat="1" applyFont="1" applyFill="1" applyBorder="1" applyAlignment="1" applyProtection="1">
      <alignment horizontal="left" wrapText="1"/>
      <protection locked="0"/>
    </xf>
    <xf numFmtId="0" fontId="13" fillId="0" borderId="0" xfId="0" applyFont="1" applyAlignment="1" applyProtection="1">
      <alignment/>
      <protection locked="0"/>
    </xf>
    <xf numFmtId="0" fontId="2" fillId="0" borderId="0" xfId="0" applyFont="1" applyAlignment="1" applyProtection="1">
      <alignment horizontal="right"/>
      <protection locked="0"/>
    </xf>
    <xf numFmtId="0" fontId="12" fillId="0" borderId="0" xfId="0" applyFont="1" applyAlignment="1" applyProtection="1">
      <alignment horizontal="left"/>
      <protection locked="0"/>
    </xf>
    <xf numFmtId="0" fontId="0" fillId="0" borderId="0" xfId="0" applyFont="1" applyAlignment="1" applyProtection="1">
      <alignment horizontal="left"/>
      <protection locked="0"/>
    </xf>
    <xf numFmtId="167" fontId="0" fillId="0" borderId="0" xfId="0" applyNumberFormat="1" applyFont="1" applyAlignment="1" applyProtection="1">
      <alignment horizontal="left"/>
      <protection locked="0"/>
    </xf>
    <xf numFmtId="0" fontId="8" fillId="0" borderId="0" xfId="0" applyFont="1" applyAlignment="1" applyProtection="1">
      <alignment horizontal="left"/>
      <protection locked="0"/>
    </xf>
    <xf numFmtId="167" fontId="13" fillId="0" borderId="0" xfId="0" applyNumberFormat="1" applyFont="1" applyAlignment="1" applyProtection="1">
      <alignment horizontal="left"/>
      <protection locked="0"/>
    </xf>
    <xf numFmtId="166" fontId="2" fillId="0" borderId="0" xfId="0" applyNumberFormat="1" applyFont="1" applyAlignment="1" applyProtection="1">
      <alignment horizontal="right"/>
      <protection locked="0"/>
    </xf>
    <xf numFmtId="0" fontId="13" fillId="0" borderId="0" xfId="0" applyFont="1" applyAlignment="1" applyProtection="1">
      <alignment horizontal="left"/>
      <protection locked="0"/>
    </xf>
    <xf numFmtId="167" fontId="8" fillId="0" borderId="0" xfId="0" applyNumberFormat="1" applyFont="1" applyAlignment="1" applyProtection="1">
      <alignment/>
      <protection locked="0"/>
    </xf>
    <xf numFmtId="167" fontId="0" fillId="0" borderId="0" xfId="0" applyNumberFormat="1" applyFont="1" applyAlignment="1" applyProtection="1">
      <alignment/>
      <protection locked="0"/>
    </xf>
    <xf numFmtId="49" fontId="34" fillId="0" borderId="0" xfId="0" applyNumberFormat="1" applyFont="1" applyAlignment="1" applyProtection="1">
      <alignment/>
      <protection hidden="1"/>
    </xf>
    <xf numFmtId="0" fontId="20" fillId="4" borderId="0" xfId="0" applyFont="1" applyFill="1" applyAlignment="1" applyProtection="1">
      <alignment horizontal="left"/>
      <protection hidden="1"/>
    </xf>
    <xf numFmtId="0" fontId="9" fillId="4" borderId="0" xfId="0" applyFont="1" applyFill="1" applyAlignment="1" applyProtection="1">
      <alignment horizontal="left"/>
      <protection hidden="1"/>
    </xf>
    <xf numFmtId="0" fontId="2" fillId="4" borderId="0" xfId="0" applyFont="1" applyFill="1" applyAlignment="1" applyProtection="1">
      <alignment horizontal="left"/>
      <protection hidden="1"/>
    </xf>
    <xf numFmtId="0" fontId="0" fillId="4" borderId="0" xfId="0" applyFont="1" applyFill="1" applyAlignment="1" applyProtection="1">
      <alignment/>
      <protection hidden="1"/>
    </xf>
    <xf numFmtId="0" fontId="2" fillId="4" borderId="0" xfId="0" applyFont="1" applyFill="1" applyAlignment="1" applyProtection="1">
      <alignment/>
      <protection hidden="1"/>
    </xf>
    <xf numFmtId="0" fontId="0" fillId="0" borderId="0" xfId="0" applyFont="1" applyAlignment="1" applyProtection="1">
      <alignment/>
      <protection hidden="1"/>
    </xf>
    <xf numFmtId="0" fontId="7" fillId="4" borderId="0" xfId="0" applyFont="1" applyFill="1" applyAlignment="1" applyProtection="1">
      <alignment/>
      <protection hidden="1"/>
    </xf>
    <xf numFmtId="0" fontId="21" fillId="4" borderId="0" xfId="0" applyFont="1" applyFill="1" applyAlignment="1" applyProtection="1">
      <alignment/>
      <protection hidden="1"/>
    </xf>
    <xf numFmtId="168" fontId="2" fillId="4" borderId="0" xfId="0" applyNumberFormat="1" applyFont="1" applyFill="1" applyAlignment="1" applyProtection="1">
      <alignment horizontal="right"/>
      <protection hidden="1"/>
    </xf>
    <xf numFmtId="166" fontId="5" fillId="4" borderId="0" xfId="0" applyNumberFormat="1" applyFont="1" applyFill="1" applyAlignment="1" applyProtection="1">
      <alignment horizontal="right"/>
      <protection hidden="1"/>
    </xf>
    <xf numFmtId="0" fontId="5" fillId="4" borderId="0" xfId="0" applyFont="1" applyFill="1" applyAlignment="1" applyProtection="1">
      <alignment horizontal="right"/>
      <protection hidden="1"/>
    </xf>
    <xf numFmtId="0" fontId="13" fillId="4" borderId="0" xfId="0" applyFont="1" applyFill="1" applyAlignment="1" applyProtection="1">
      <alignment/>
      <protection hidden="1"/>
    </xf>
    <xf numFmtId="49" fontId="22" fillId="4" borderId="0" xfId="0" applyNumberFormat="1" applyFont="1" applyFill="1" applyAlignment="1" applyProtection="1">
      <alignment horizontal="right"/>
      <protection hidden="1"/>
    </xf>
    <xf numFmtId="0" fontId="5" fillId="4" borderId="0" xfId="0" applyFont="1" applyFill="1" applyAlignment="1" applyProtection="1">
      <alignment/>
      <protection hidden="1"/>
    </xf>
    <xf numFmtId="49" fontId="2" fillId="4" borderId="0" xfId="0" applyNumberFormat="1" applyFont="1" applyFill="1" applyAlignment="1" applyProtection="1">
      <alignment/>
      <protection hidden="1"/>
    </xf>
    <xf numFmtId="49" fontId="2" fillId="0" borderId="0" xfId="0" applyNumberFormat="1" applyFont="1" applyAlignment="1" applyProtection="1">
      <alignment/>
      <protection hidden="1"/>
    </xf>
    <xf numFmtId="0" fontId="6" fillId="0" borderId="0" xfId="22" applyFont="1" applyFill="1" applyBorder="1" applyAlignment="1">
      <alignment vertical="top" wrapText="1"/>
      <protection/>
    </xf>
    <xf numFmtId="0" fontId="6" fillId="0" borderId="0" xfId="22" applyFont="1" applyFill="1" applyBorder="1" applyAlignment="1">
      <alignment wrapText="1"/>
      <protection/>
    </xf>
    <xf numFmtId="0" fontId="2" fillId="0" borderId="0" xfId="22" applyFont="1" applyFill="1" applyBorder="1" applyAlignment="1">
      <alignment vertical="top" wrapText="1"/>
      <protection/>
    </xf>
    <xf numFmtId="0" fontId="0" fillId="0" borderId="0" xfId="0" applyFont="1" applyAlignment="1">
      <alignment/>
    </xf>
    <xf numFmtId="0" fontId="4" fillId="0" borderId="0" xfId="0" applyFont="1" applyAlignment="1" applyProtection="1">
      <alignment horizontal="left" wrapText="1"/>
      <protection locked="0"/>
    </xf>
    <xf numFmtId="0" fontId="21" fillId="4" borderId="0" xfId="0" applyFont="1" applyFill="1" applyAlignment="1" applyProtection="1">
      <alignment/>
      <protection locked="0"/>
    </xf>
    <xf numFmtId="0" fontId="24" fillId="4" borderId="0" xfId="0" applyFont="1" applyFill="1" applyAlignment="1" applyProtection="1">
      <alignment/>
      <protection locked="0"/>
    </xf>
    <xf numFmtId="166" fontId="5" fillId="4" borderId="0" xfId="0" applyNumberFormat="1" applyFont="1" applyFill="1" applyAlignment="1" applyProtection="1">
      <alignment horizontal="right"/>
      <protection locked="0"/>
    </xf>
    <xf numFmtId="0" fontId="5" fillId="4" borderId="0" xfId="0" applyFont="1" applyFill="1" applyAlignment="1" applyProtection="1">
      <alignment horizontal="right"/>
      <protection locked="0"/>
    </xf>
    <xf numFmtId="0" fontId="13" fillId="4" borderId="0" xfId="0" applyFont="1" applyFill="1" applyAlignment="1" applyProtection="1">
      <alignment/>
      <protection locked="0"/>
    </xf>
    <xf numFmtId="168" fontId="2" fillId="4" borderId="0" xfId="0" applyNumberFormat="1" applyFont="1" applyFill="1" applyAlignment="1" applyProtection="1">
      <alignment horizontal="right"/>
      <protection locked="0"/>
    </xf>
    <xf numFmtId="0" fontId="5" fillId="4" borderId="0" xfId="0" applyFont="1" applyFill="1" applyAlignment="1" applyProtection="1">
      <alignment/>
      <protection locked="0"/>
    </xf>
    <xf numFmtId="49" fontId="2" fillId="4" borderId="0" xfId="0" applyNumberFormat="1" applyFont="1" applyFill="1" applyAlignment="1" applyProtection="1">
      <alignment/>
      <protection locked="0"/>
    </xf>
    <xf numFmtId="49" fontId="2" fillId="0" borderId="0" xfId="0" applyNumberFormat="1" applyFont="1" applyAlignment="1" applyProtection="1">
      <alignment/>
      <protection locked="0"/>
    </xf>
    <xf numFmtId="0" fontId="40" fillId="0" borderId="0" xfId="0" applyFont="1" applyAlignment="1" applyProtection="1">
      <alignment/>
      <protection locked="0"/>
    </xf>
    <xf numFmtId="0" fontId="41" fillId="0" borderId="0" xfId="0" applyFont="1" applyAlignment="1" applyProtection="1">
      <alignment horizontal="left" wrapText="1"/>
      <protection locked="0"/>
    </xf>
    <xf numFmtId="0" fontId="12" fillId="0" borderId="0" xfId="0" applyFont="1" applyAlignment="1">
      <alignment/>
    </xf>
    <xf numFmtId="49" fontId="42" fillId="0" borderId="0" xfId="0" applyNumberFormat="1" applyFont="1" applyFill="1" applyAlignment="1" applyProtection="1">
      <alignment horizontal="right"/>
      <protection hidden="1"/>
    </xf>
    <xf numFmtId="0" fontId="2" fillId="0" borderId="0" xfId="0" applyFont="1" applyAlignment="1">
      <alignment/>
    </xf>
    <xf numFmtId="167" fontId="0" fillId="0" borderId="0" xfId="0" applyNumberFormat="1" applyAlignment="1">
      <alignment/>
    </xf>
    <xf numFmtId="0" fontId="13" fillId="0" borderId="0" xfId="0" applyFont="1" applyAlignment="1">
      <alignment/>
    </xf>
    <xf numFmtId="167" fontId="2" fillId="0" borderId="0" xfId="0" applyNumberFormat="1" applyFont="1" applyAlignment="1">
      <alignment wrapText="1"/>
    </xf>
    <xf numFmtId="0" fontId="9" fillId="0" borderId="0" xfId="0" applyFont="1" applyAlignment="1">
      <alignment horizontal="left"/>
    </xf>
    <xf numFmtId="0" fontId="2" fillId="0" borderId="0" xfId="0" applyFont="1" applyAlignment="1">
      <alignment/>
    </xf>
    <xf numFmtId="0" fontId="42" fillId="0" borderId="0" xfId="0" applyFont="1" applyAlignment="1" applyProtection="1">
      <alignment horizontal="left"/>
      <protection hidden="1"/>
    </xf>
    <xf numFmtId="0" fontId="42" fillId="0" borderId="0" xfId="0" applyFont="1" applyAlignment="1" applyProtection="1">
      <alignment/>
      <protection hidden="1"/>
    </xf>
    <xf numFmtId="0" fontId="42" fillId="0" borderId="0" xfId="0" applyFont="1" applyAlignment="1" applyProtection="1">
      <alignment horizontal="right"/>
      <protection hidden="1"/>
    </xf>
    <xf numFmtId="0" fontId="13"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5" fillId="3" borderId="6" xfId="0" applyFont="1" applyFill="1" applyBorder="1" applyAlignment="1" applyProtection="1">
      <alignment horizontal="right"/>
      <protection hidden="1"/>
    </xf>
    <xf numFmtId="0" fontId="13"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5" fillId="3" borderId="7" xfId="0" applyFont="1" applyFill="1" applyBorder="1" applyAlignment="1" applyProtection="1">
      <alignment horizontal="right"/>
      <protection hidden="1"/>
    </xf>
    <xf numFmtId="0" fontId="13" fillId="3" borderId="5" xfId="0"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8" xfId="0" applyFont="1" applyFill="1" applyBorder="1" applyAlignment="1" applyProtection="1">
      <alignment horizontal="right"/>
      <protection hidden="1"/>
    </xf>
    <xf numFmtId="1" fontId="33" fillId="0" borderId="0" xfId="0" applyNumberFormat="1" applyFont="1" applyAlignment="1" applyProtection="1">
      <alignment horizontal="right"/>
      <protection hidden="1"/>
    </xf>
    <xf numFmtId="0" fontId="0" fillId="3" borderId="3" xfId="0" applyFont="1" applyFill="1" applyBorder="1" applyAlignment="1" applyProtection="1">
      <alignment/>
      <protection hidden="1"/>
    </xf>
    <xf numFmtId="0" fontId="46" fillId="4" borderId="2" xfId="0" applyFont="1" applyFill="1" applyBorder="1" applyAlignment="1" applyProtection="1">
      <alignment/>
      <protection hidden="1"/>
    </xf>
    <xf numFmtId="0" fontId="48" fillId="4" borderId="0" xfId="0" applyFont="1" applyFill="1" applyAlignment="1" applyProtection="1">
      <alignment/>
      <protection hidden="1"/>
    </xf>
    <xf numFmtId="167" fontId="43" fillId="4" borderId="2" xfId="21" applyNumberFormat="1" applyFont="1" applyFill="1" applyBorder="1" applyAlignment="1" applyProtection="1">
      <alignment horizontal="right" wrapText="1"/>
      <protection hidden="1"/>
    </xf>
    <xf numFmtId="0" fontId="44" fillId="4" borderId="2" xfId="0" applyFont="1" applyFill="1" applyBorder="1" applyAlignment="1" applyProtection="1">
      <alignment/>
      <protection hidden="1"/>
    </xf>
    <xf numFmtId="174" fontId="43" fillId="4" borderId="2" xfId="0" applyNumberFormat="1" applyFont="1" applyFill="1" applyBorder="1" applyAlignment="1" applyProtection="1">
      <alignment/>
      <protection hidden="1"/>
    </xf>
    <xf numFmtId="0" fontId="45" fillId="4" borderId="2" xfId="0" applyFont="1" applyFill="1" applyBorder="1" applyAlignment="1" applyProtection="1">
      <alignment/>
      <protection hidden="1"/>
    </xf>
    <xf numFmtId="0" fontId="46" fillId="4" borderId="2" xfId="0" applyFont="1" applyFill="1" applyBorder="1" applyAlignment="1" applyProtection="1">
      <alignment horizontal="right"/>
      <protection hidden="1"/>
    </xf>
    <xf numFmtId="49" fontId="47" fillId="4" borderId="2" xfId="0" applyNumberFormat="1" applyFont="1" applyFill="1" applyBorder="1" applyAlignment="1" applyProtection="1">
      <alignment horizontal="right"/>
      <protection hidden="1"/>
    </xf>
    <xf numFmtId="0" fontId="48" fillId="4" borderId="2" xfId="0" applyFont="1" applyFill="1" applyBorder="1" applyAlignment="1" applyProtection="1">
      <alignment/>
      <protection hidden="1"/>
    </xf>
    <xf numFmtId="0" fontId="6" fillId="0" borderId="0" xfId="22" applyFont="1" applyFill="1" applyBorder="1" applyAlignment="1">
      <alignment horizontal="left" vertical="top" wrapText="1"/>
      <protection/>
    </xf>
    <xf numFmtId="0" fontId="10"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wrapText="1"/>
      <protection locked="0"/>
    </xf>
    <xf numFmtId="0" fontId="0" fillId="9" borderId="9" xfId="0" applyFont="1" applyFill="1" applyBorder="1" applyAlignment="1" applyProtection="1">
      <alignment horizontal="left" shrinkToFit="1"/>
      <protection locked="0"/>
    </xf>
    <xf numFmtId="0" fontId="0" fillId="9" borderId="10" xfId="0" applyFont="1" applyFill="1" applyBorder="1" applyAlignment="1" applyProtection="1">
      <alignment horizontal="left" shrinkToFit="1"/>
      <protection locked="0"/>
    </xf>
    <xf numFmtId="0" fontId="0" fillId="9" borderId="11" xfId="0" applyFont="1" applyFill="1" applyBorder="1" applyAlignment="1" applyProtection="1">
      <alignment horizontal="left" shrinkToFit="1"/>
      <protection locked="0"/>
    </xf>
    <xf numFmtId="1" fontId="8" fillId="5" borderId="0" xfId="0" applyNumberFormat="1" applyFont="1" applyFill="1" applyAlignment="1" applyProtection="1">
      <alignment horizontal="center" vertical="center" wrapText="1"/>
      <protection locked="0"/>
    </xf>
    <xf numFmtId="0" fontId="4" fillId="0" borderId="0" xfId="0" applyFont="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Gross fresh surface water abstracted</a:t>
            </a:r>
          </a:p>
        </c:rich>
      </c:tx>
      <c:layout>
        <c:manualLayout>
          <c:xMode val="factor"/>
          <c:yMode val="factor"/>
          <c:x val="0.098"/>
          <c:y val="-0.00825"/>
        </c:manualLayout>
      </c:layout>
      <c:spPr>
        <a:noFill/>
        <a:ln>
          <a:noFill/>
        </a:ln>
      </c:spPr>
    </c:title>
    <c:plotArea>
      <c:layout>
        <c:manualLayout>
          <c:xMode val="edge"/>
          <c:yMode val="edge"/>
          <c:x val="0.12475"/>
          <c:y val="0.09425"/>
          <c:w val="0.85925"/>
          <c:h val="0.85"/>
        </c:manualLayout>
      </c:layout>
      <c:barChart>
        <c:barDir val="col"/>
        <c:grouping val="clustered"/>
        <c:varyColors val="0"/>
        <c:ser>
          <c:idx val="0"/>
          <c:order val="0"/>
          <c:tx>
            <c:strRef>
              <c:f>'W3_Surface'!$C$28:$S$28</c:f>
              <c:strCache>
                <c:ptCount val="1"/>
                <c:pt idx="0">
                  <c:v>1990 1995 1996 1997 1998 1999 2000 2001 2002 2003 2004 2005 2006 2007 2008 2009</c:v>
                </c:pt>
              </c:strCache>
            </c:strRef>
          </c:tx>
          <c:spPr>
            <a:gradFill rotWithShape="1">
              <a:gsLst>
                <a:gs pos="0">
                  <a:srgbClr val="993300"/>
                </a:gs>
                <a:gs pos="100000">
                  <a:srgbClr val="4617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'W3_Surface'!$C$28:$R$28</c:f>
              <c:numCache/>
            </c:numRef>
          </c:cat>
          <c:val>
            <c:numRef>
              <c:f>'W3_Surface'!$C$29:$R$29</c:f>
              <c:numCache/>
            </c:numRef>
          </c:val>
        </c:ser>
        <c:gapWidth val="30"/>
        <c:axId val="26897888"/>
        <c:axId val="40754401"/>
      </c:barChart>
      <c:catAx>
        <c:axId val="26897888"/>
        <c:scaling>
          <c:orientation val="minMax"/>
        </c:scaling>
        <c:axPos val="b"/>
        <c:title>
          <c:tx>
            <c:rich>
              <a:bodyPr vert="horz" rot="0" anchor="ctr"/>
              <a:lstStyle/>
              <a:p>
                <a:pPr algn="r">
                  <a:defRPr/>
                </a:pPr>
                <a:r>
                  <a:rPr lang="en-US" cap="none" sz="9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40754401"/>
        <c:crosses val="autoZero"/>
        <c:auto val="1"/>
        <c:lblOffset val="100"/>
        <c:tickLblSkip val="1"/>
        <c:noMultiLvlLbl val="0"/>
      </c:catAx>
      <c:valAx>
        <c:axId val="40754401"/>
        <c:scaling>
          <c:orientation val="minMax"/>
        </c:scaling>
        <c:axPos val="l"/>
        <c:title>
          <c:tx>
            <c:rich>
              <a:bodyPr vert="horz" rot="-5400000" anchor="ctr"/>
              <a:lstStyle/>
              <a:p>
                <a:pPr algn="ctr">
                  <a:defRPr/>
                </a:pPr>
                <a:r>
                  <a:rPr lang="en-US" cap="none" sz="1000" b="1" i="0" u="none" baseline="0">
                    <a:latin typeface="Arial"/>
                    <a:ea typeface="Arial"/>
                    <a:cs typeface="Arial"/>
                  </a:rPr>
                  <a:t>Quantity (mio 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manualLayout>
              <c:xMode val="factor"/>
              <c:yMode val="factor"/>
              <c:x val="-0.0115"/>
              <c:y val="-0.0085"/>
            </c:manualLayout>
          </c:layout>
          <c:overlay val="0"/>
          <c:spPr>
            <a:noFill/>
            <a:ln>
              <a:noFill/>
            </a:ln>
          </c:spPr>
        </c:title>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268978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0</xdr:rowOff>
    </xdr:from>
    <xdr:to>
      <xdr:col>25</xdr:col>
      <xdr:colOff>180975</xdr:colOff>
      <xdr:row>23</xdr:row>
      <xdr:rowOff>76200</xdr:rowOff>
    </xdr:to>
    <xdr:graphicFrame>
      <xdr:nvGraphicFramePr>
        <xdr:cNvPr id="1" name="Chart 2"/>
        <xdr:cNvGraphicFramePr/>
      </xdr:nvGraphicFramePr>
      <xdr:xfrm>
        <a:off x="3057525" y="1228725"/>
        <a:ext cx="6391275" cy="2476500"/>
      </xdr:xfrm>
      <a:graphic>
        <a:graphicData uri="http://schemas.openxmlformats.org/drawingml/2006/chart">
          <c:chart xmlns:c="http://schemas.openxmlformats.org/drawingml/2006/chart" r:id="rId1"/>
        </a:graphicData>
      </a:graphic>
    </xdr:graphicFrame>
    <xdr:clientData/>
  </xdr:twoCellAnchor>
  <xdr:twoCellAnchor>
    <xdr:from>
      <xdr:col>16</xdr:col>
      <xdr:colOff>180975</xdr:colOff>
      <xdr:row>23</xdr:row>
      <xdr:rowOff>104775</xdr:rowOff>
    </xdr:from>
    <xdr:to>
      <xdr:col>25</xdr:col>
      <xdr:colOff>123825</xdr:colOff>
      <xdr:row>24</xdr:row>
      <xdr:rowOff>104775</xdr:rowOff>
    </xdr:to>
    <xdr:sp>
      <xdr:nvSpPr>
        <xdr:cNvPr id="2" name="TextBox 3"/>
        <xdr:cNvSpPr txBox="1">
          <a:spLocks noChangeArrowheads="1"/>
        </xdr:cNvSpPr>
      </xdr:nvSpPr>
      <xdr:spPr>
        <a:xfrm>
          <a:off x="6191250" y="3733800"/>
          <a:ext cx="3200400" cy="17145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171"/>
  <sheetViews>
    <sheetView tabSelected="1" zoomScale="90" zoomScaleNormal="90" workbookViewId="0" topLeftCell="A1">
      <pane ySplit="31" topLeftCell="BM32" activePane="bottomLeft" state="frozen"/>
      <selection pane="topLeft" activeCell="A1" sqref="A1"/>
      <selection pane="bottomLeft" activeCell="AI9" sqref="AI9"/>
    </sheetView>
  </sheetViews>
  <sheetFormatPr defaultColWidth="9.140625" defaultRowHeight="12.75"/>
  <cols>
    <col min="1" max="1" width="2.57421875" style="40" customWidth="1"/>
    <col min="2" max="2" width="18.00390625" style="40" customWidth="1"/>
    <col min="3" max="3" width="6.57421875" style="41" customWidth="1"/>
    <col min="4" max="4" width="3.7109375" style="42" customWidth="1"/>
    <col min="5" max="5" width="6.421875" style="41" customWidth="1"/>
    <col min="6" max="6" width="3.28125" style="42" customWidth="1"/>
    <col min="7" max="7" width="6.140625" style="41" customWidth="1"/>
    <col min="8" max="8" width="3.28125" style="42" customWidth="1"/>
    <col min="9" max="9" width="6.7109375" style="41" customWidth="1"/>
    <col min="10" max="10" width="3.421875" style="42" customWidth="1"/>
    <col min="11" max="11" width="6.28125" style="41" customWidth="1"/>
    <col min="12" max="12" width="3.421875" style="42" customWidth="1"/>
    <col min="13" max="13" width="6.421875" style="41" customWidth="1"/>
    <col min="14" max="14" width="3.28125" style="42" customWidth="1"/>
    <col min="15" max="15" width="7.00390625" style="41" customWidth="1"/>
    <col min="16" max="16" width="3.57421875" style="42" customWidth="1"/>
    <col min="17" max="17" width="7.00390625" style="41" customWidth="1"/>
    <col min="18" max="18" width="3.421875" style="42" customWidth="1"/>
    <col min="19" max="19" width="7.00390625" style="41" customWidth="1"/>
    <col min="20" max="20" width="3.57421875" style="42" customWidth="1"/>
    <col min="21" max="21" width="7.00390625" style="41" customWidth="1"/>
    <col min="22" max="22" width="3.28125" style="42" customWidth="1"/>
    <col min="23" max="23" width="6.7109375" style="41" customWidth="1"/>
    <col min="24" max="24" width="3.28125" style="42" customWidth="1"/>
    <col min="25" max="25" width="7.57421875" style="41" customWidth="1"/>
    <col min="26" max="26" width="3.140625" style="42" customWidth="1"/>
    <col min="27" max="27" width="6.57421875" style="42" customWidth="1"/>
    <col min="28" max="28" width="3.28125" style="42" customWidth="1"/>
    <col min="29" max="29" width="6.421875" style="42" customWidth="1"/>
    <col min="30" max="30" width="3.28125" style="42" customWidth="1"/>
    <col min="31" max="31" width="6.8515625" style="41" customWidth="1"/>
    <col min="32" max="32" width="3.421875" style="42" customWidth="1"/>
    <col min="33" max="33" width="7.28125" style="41" customWidth="1"/>
    <col min="34" max="34" width="2.28125" style="42" customWidth="1"/>
    <col min="35" max="16384" width="9.140625" style="40" customWidth="1"/>
  </cols>
  <sheetData>
    <row r="1" ht="12.75" hidden="1"/>
    <row r="2" spans="2:34" s="47" customFormat="1" ht="6.75" customHeight="1">
      <c r="B2" s="43"/>
      <c r="C2" s="44"/>
      <c r="D2" s="44"/>
      <c r="E2" s="45"/>
      <c r="F2" s="44"/>
      <c r="G2" s="44"/>
      <c r="H2" s="44"/>
      <c r="I2" s="43"/>
      <c r="J2" s="44"/>
      <c r="K2" s="46"/>
      <c r="L2" s="44"/>
      <c r="M2" s="43"/>
      <c r="N2" s="44"/>
      <c r="O2" s="44"/>
      <c r="P2" s="44"/>
      <c r="Q2" s="43"/>
      <c r="R2" s="44"/>
      <c r="S2" s="46"/>
      <c r="T2" s="44"/>
      <c r="U2" s="43"/>
      <c r="V2" s="44"/>
      <c r="W2" s="43"/>
      <c r="X2" s="44"/>
      <c r="Y2" s="43"/>
      <c r="Z2" s="44"/>
      <c r="AA2" s="44"/>
      <c r="AB2" s="44"/>
      <c r="AC2" s="44"/>
      <c r="AD2" s="44"/>
      <c r="AE2" s="43"/>
      <c r="AF2" s="44"/>
      <c r="AG2" s="43"/>
      <c r="AH2" s="44"/>
    </row>
    <row r="3" spans="2:34" s="113" customFormat="1" ht="19.5">
      <c r="B3" s="108" t="s">
        <v>56</v>
      </c>
      <c r="C3" s="109"/>
      <c r="D3" s="109"/>
      <c r="E3" s="110"/>
      <c r="F3" s="109"/>
      <c r="G3" s="109"/>
      <c r="H3" s="109"/>
      <c r="I3" s="111"/>
      <c r="J3" s="109"/>
      <c r="K3" s="112"/>
      <c r="L3" s="109"/>
      <c r="M3" s="111"/>
      <c r="N3" s="109"/>
      <c r="O3" s="109"/>
      <c r="P3" s="109"/>
      <c r="Q3" s="111"/>
      <c r="R3" s="109"/>
      <c r="S3" s="112"/>
      <c r="T3" s="109"/>
      <c r="U3" s="111"/>
      <c r="V3" s="109"/>
      <c r="W3" s="111"/>
      <c r="X3" s="109"/>
      <c r="Y3" s="111"/>
      <c r="Z3" s="109"/>
      <c r="AA3" s="109"/>
      <c r="AB3" s="109"/>
      <c r="AC3" s="109"/>
      <c r="AD3" s="109"/>
      <c r="AE3" s="111"/>
      <c r="AF3" s="109"/>
      <c r="AG3" s="111"/>
      <c r="AH3" s="109"/>
    </row>
    <row r="4" spans="2:34" s="113" customFormat="1" ht="7.5" customHeight="1">
      <c r="B4" s="114"/>
      <c r="C4" s="109"/>
      <c r="D4" s="109"/>
      <c r="E4" s="110"/>
      <c r="F4" s="109"/>
      <c r="G4" s="109"/>
      <c r="H4" s="109"/>
      <c r="I4" s="111"/>
      <c r="J4" s="109"/>
      <c r="K4" s="112"/>
      <c r="L4" s="109"/>
      <c r="M4" s="111"/>
      <c r="N4" s="109"/>
      <c r="O4" s="109"/>
      <c r="P4" s="109"/>
      <c r="Q4" s="111"/>
      <c r="R4" s="109"/>
      <c r="S4" s="112"/>
      <c r="T4" s="109"/>
      <c r="U4" s="111"/>
      <c r="V4" s="109"/>
      <c r="W4" s="111"/>
      <c r="X4" s="109"/>
      <c r="Y4" s="111"/>
      <c r="Z4" s="109"/>
      <c r="AA4" s="109"/>
      <c r="AB4" s="109"/>
      <c r="AC4" s="109"/>
      <c r="AD4" s="109"/>
      <c r="AE4" s="111"/>
      <c r="AF4" s="109"/>
      <c r="AG4" s="111"/>
      <c r="AH4" s="109"/>
    </row>
    <row r="5" spans="2:35" s="113" customFormat="1" ht="16.5">
      <c r="B5" s="115" t="s">
        <v>132</v>
      </c>
      <c r="C5" s="109"/>
      <c r="D5" s="109"/>
      <c r="E5" s="110"/>
      <c r="F5" s="109"/>
      <c r="G5" s="116"/>
      <c r="H5" s="109"/>
      <c r="I5" s="111"/>
      <c r="J5" s="117"/>
      <c r="K5" s="118"/>
      <c r="L5" s="119"/>
      <c r="M5" s="118"/>
      <c r="N5" s="118"/>
      <c r="O5" s="116"/>
      <c r="P5" s="109"/>
      <c r="Q5" s="111"/>
      <c r="R5" s="117"/>
      <c r="S5" s="118"/>
      <c r="T5" s="111"/>
      <c r="U5" s="118"/>
      <c r="V5" s="111"/>
      <c r="W5" s="120" t="s">
        <v>97</v>
      </c>
      <c r="X5" s="121"/>
      <c r="Y5" s="119"/>
      <c r="Z5" s="118"/>
      <c r="AA5" s="118"/>
      <c r="AB5" s="118"/>
      <c r="AC5" s="118"/>
      <c r="AD5" s="118"/>
      <c r="AE5" s="122"/>
      <c r="AF5" s="122"/>
      <c r="AG5" s="122"/>
      <c r="AH5" s="122"/>
      <c r="AI5" s="123"/>
    </row>
    <row r="6" spans="2:35" s="113" customFormat="1" ht="8.25" customHeight="1">
      <c r="B6" s="115"/>
      <c r="C6" s="109"/>
      <c r="D6" s="109"/>
      <c r="E6" s="110"/>
      <c r="F6" s="109"/>
      <c r="G6" s="116"/>
      <c r="H6" s="109"/>
      <c r="I6" s="111"/>
      <c r="J6" s="117"/>
      <c r="K6" s="118"/>
      <c r="L6" s="119"/>
      <c r="M6" s="118"/>
      <c r="N6" s="118"/>
      <c r="O6" s="116"/>
      <c r="P6" s="109"/>
      <c r="Q6" s="111"/>
      <c r="R6" s="117"/>
      <c r="S6" s="118"/>
      <c r="T6" s="111"/>
      <c r="U6" s="118"/>
      <c r="V6" s="120"/>
      <c r="W6" s="119"/>
      <c r="X6" s="121"/>
      <c r="Y6" s="119"/>
      <c r="Z6" s="118"/>
      <c r="AA6" s="118"/>
      <c r="AB6" s="118"/>
      <c r="AC6" s="118"/>
      <c r="AD6" s="118"/>
      <c r="AE6" s="122"/>
      <c r="AF6" s="122"/>
      <c r="AG6" s="122"/>
      <c r="AH6" s="122"/>
      <c r="AI6" s="123"/>
    </row>
    <row r="7" spans="2:35" s="47" customFormat="1" ht="15.75" customHeight="1">
      <c r="B7" s="129"/>
      <c r="C7" s="44"/>
      <c r="D7" s="44"/>
      <c r="E7" s="45"/>
      <c r="F7" s="44"/>
      <c r="G7" s="130" t="s">
        <v>57</v>
      </c>
      <c r="H7" s="44"/>
      <c r="I7" s="43"/>
      <c r="J7" s="131"/>
      <c r="K7" s="132"/>
      <c r="L7" s="133"/>
      <c r="M7" s="132"/>
      <c r="N7" s="132"/>
      <c r="O7" s="134"/>
      <c r="P7" s="44"/>
      <c r="Q7" s="177" t="s">
        <v>4</v>
      </c>
      <c r="R7" s="178"/>
      <c r="S7" s="178"/>
      <c r="T7" s="178"/>
      <c r="U7" s="178"/>
      <c r="V7" s="178"/>
      <c r="W7" s="179"/>
      <c r="X7" s="135"/>
      <c r="Y7" s="133"/>
      <c r="Z7" s="132"/>
      <c r="AA7" s="132"/>
      <c r="AB7" s="132"/>
      <c r="AC7" s="132"/>
      <c r="AD7" s="132"/>
      <c r="AE7" s="136"/>
      <c r="AF7" s="136"/>
      <c r="AG7" s="136"/>
      <c r="AH7" s="136"/>
      <c r="AI7" s="137"/>
    </row>
    <row r="8" spans="2:35" s="113" customFormat="1" ht="9" customHeight="1" thickBot="1">
      <c r="B8" s="115"/>
      <c r="C8" s="109"/>
      <c r="D8" s="109"/>
      <c r="E8" s="110"/>
      <c r="F8" s="109"/>
      <c r="G8" s="116"/>
      <c r="H8" s="109"/>
      <c r="I8" s="111"/>
      <c r="J8" s="117"/>
      <c r="K8" s="118"/>
      <c r="L8" s="119"/>
      <c r="M8" s="118"/>
      <c r="N8" s="118"/>
      <c r="O8" s="116"/>
      <c r="P8" s="109"/>
      <c r="Q8" s="111"/>
      <c r="R8" s="117"/>
      <c r="S8" s="118"/>
      <c r="T8" s="111"/>
      <c r="U8" s="118"/>
      <c r="V8" s="120"/>
      <c r="W8" s="119"/>
      <c r="X8" s="121"/>
      <c r="Y8" s="119"/>
      <c r="Z8" s="118"/>
      <c r="AA8" s="118"/>
      <c r="AB8" s="118"/>
      <c r="AC8" s="118"/>
      <c r="AD8" s="118"/>
      <c r="AE8" s="122"/>
      <c r="AF8" s="122"/>
      <c r="AG8" s="122"/>
      <c r="AH8" s="122"/>
      <c r="AI8" s="123"/>
    </row>
    <row r="9" spans="2:35" s="113" customFormat="1" ht="13.5" customHeight="1">
      <c r="B9" s="115"/>
      <c r="C9" s="109"/>
      <c r="D9" s="109"/>
      <c r="E9" s="110"/>
      <c r="F9" s="109"/>
      <c r="G9" s="2"/>
      <c r="H9" s="3"/>
      <c r="I9" s="3"/>
      <c r="J9" s="3"/>
      <c r="K9" s="3"/>
      <c r="L9" s="3"/>
      <c r="M9" s="3"/>
      <c r="N9" s="4"/>
      <c r="O9" s="4"/>
      <c r="P9" s="4"/>
      <c r="Q9" s="5"/>
      <c r="R9" s="6"/>
      <c r="S9" s="6"/>
      <c r="T9" s="31"/>
      <c r="U9" s="32"/>
      <c r="V9" s="33"/>
      <c r="W9" s="151"/>
      <c r="X9" s="152"/>
      <c r="Y9" s="151"/>
      <c r="Z9" s="32"/>
      <c r="AA9" s="153"/>
      <c r="AB9" s="118"/>
      <c r="AC9" s="118"/>
      <c r="AD9" s="118"/>
      <c r="AE9" s="122"/>
      <c r="AF9" s="122"/>
      <c r="AG9" s="122"/>
      <c r="AH9" s="122"/>
      <c r="AI9" s="123"/>
    </row>
    <row r="10" spans="2:35" s="113" customFormat="1" ht="13.5" customHeight="1">
      <c r="B10" s="115"/>
      <c r="C10" s="109"/>
      <c r="D10" s="109"/>
      <c r="E10" s="110"/>
      <c r="F10" s="109"/>
      <c r="G10" s="7"/>
      <c r="H10" s="8"/>
      <c r="I10" s="8"/>
      <c r="J10" s="8"/>
      <c r="K10" s="8"/>
      <c r="L10" s="8"/>
      <c r="M10" s="8"/>
      <c r="N10" s="9"/>
      <c r="O10" s="9"/>
      <c r="P10" s="9"/>
      <c r="Q10" s="10"/>
      <c r="R10" s="11"/>
      <c r="S10" s="17"/>
      <c r="T10" s="34"/>
      <c r="U10" s="35"/>
      <c r="V10" s="36"/>
      <c r="W10" s="154"/>
      <c r="X10" s="155"/>
      <c r="Y10" s="154"/>
      <c r="Z10" s="35"/>
      <c r="AA10" s="156"/>
      <c r="AB10" s="118"/>
      <c r="AC10" s="118"/>
      <c r="AD10" s="118"/>
      <c r="AE10" s="122"/>
      <c r="AF10" s="122"/>
      <c r="AG10" s="122"/>
      <c r="AH10" s="122"/>
      <c r="AI10" s="123"/>
    </row>
    <row r="11" spans="2:35" s="113" customFormat="1" ht="13.5" customHeight="1">
      <c r="B11" s="115"/>
      <c r="C11" s="109"/>
      <c r="D11" s="109"/>
      <c r="E11" s="110"/>
      <c r="F11" s="109"/>
      <c r="G11" s="7"/>
      <c r="H11" s="8"/>
      <c r="I11" s="8"/>
      <c r="J11" s="8"/>
      <c r="K11" s="8"/>
      <c r="L11" s="8"/>
      <c r="M11" s="8"/>
      <c r="N11" s="9"/>
      <c r="O11" s="9"/>
      <c r="P11" s="9"/>
      <c r="Q11" s="10"/>
      <c r="R11" s="11"/>
      <c r="S11" s="17"/>
      <c r="T11" s="34"/>
      <c r="U11" s="35"/>
      <c r="V11" s="36"/>
      <c r="W11" s="154"/>
      <c r="X11" s="155"/>
      <c r="Y11" s="154"/>
      <c r="Z11" s="35"/>
      <c r="AA11" s="156"/>
      <c r="AB11" s="118"/>
      <c r="AC11" s="118"/>
      <c r="AD11" s="118"/>
      <c r="AE11" s="122"/>
      <c r="AF11" s="122"/>
      <c r="AG11" s="122"/>
      <c r="AH11" s="122"/>
      <c r="AI11" s="123"/>
    </row>
    <row r="12" spans="2:35" s="113" customFormat="1" ht="13.5" customHeight="1">
      <c r="B12" s="115"/>
      <c r="C12" s="109"/>
      <c r="D12" s="109"/>
      <c r="E12" s="110"/>
      <c r="F12" s="109"/>
      <c r="G12" s="7"/>
      <c r="H12" s="9"/>
      <c r="I12" s="12"/>
      <c r="J12" s="9"/>
      <c r="K12" s="9"/>
      <c r="L12" s="8"/>
      <c r="M12" s="8"/>
      <c r="N12" s="9"/>
      <c r="O12" s="9"/>
      <c r="P12" s="9"/>
      <c r="Q12" s="10"/>
      <c r="R12" s="11"/>
      <c r="S12" s="17"/>
      <c r="T12" s="34"/>
      <c r="U12" s="35"/>
      <c r="V12" s="36"/>
      <c r="W12" s="154"/>
      <c r="X12" s="155"/>
      <c r="Y12" s="154"/>
      <c r="Z12" s="35"/>
      <c r="AA12" s="156"/>
      <c r="AB12" s="118"/>
      <c r="AC12" s="118"/>
      <c r="AD12" s="118"/>
      <c r="AE12" s="122"/>
      <c r="AF12" s="122"/>
      <c r="AG12" s="122"/>
      <c r="AH12" s="122"/>
      <c r="AI12" s="123"/>
    </row>
    <row r="13" spans="2:35" s="113" customFormat="1" ht="13.5" customHeight="1">
      <c r="B13" s="115"/>
      <c r="C13" s="109"/>
      <c r="D13" s="109"/>
      <c r="E13" s="110"/>
      <c r="F13" s="109"/>
      <c r="G13" s="7"/>
      <c r="H13" s="8"/>
      <c r="I13" s="8"/>
      <c r="J13" s="8"/>
      <c r="K13" s="8"/>
      <c r="L13" s="8"/>
      <c r="M13" s="8"/>
      <c r="N13" s="9"/>
      <c r="O13" s="9"/>
      <c r="P13" s="9"/>
      <c r="Q13" s="10"/>
      <c r="R13" s="11"/>
      <c r="S13" s="17"/>
      <c r="T13" s="34"/>
      <c r="U13" s="35"/>
      <c r="V13" s="36"/>
      <c r="W13" s="154"/>
      <c r="X13" s="155"/>
      <c r="Y13" s="154"/>
      <c r="Z13" s="35"/>
      <c r="AA13" s="156"/>
      <c r="AB13" s="118"/>
      <c r="AC13" s="118"/>
      <c r="AD13" s="118"/>
      <c r="AE13" s="122"/>
      <c r="AF13" s="122"/>
      <c r="AG13" s="122"/>
      <c r="AH13" s="122"/>
      <c r="AI13" s="123"/>
    </row>
    <row r="14" spans="2:35" s="113" customFormat="1" ht="13.5" customHeight="1">
      <c r="B14" s="115"/>
      <c r="C14" s="109"/>
      <c r="D14" s="109"/>
      <c r="E14" s="110"/>
      <c r="F14" s="109"/>
      <c r="G14" s="7"/>
      <c r="H14" s="8"/>
      <c r="I14" s="8"/>
      <c r="J14" s="8"/>
      <c r="K14" s="8"/>
      <c r="L14" s="8"/>
      <c r="M14" s="8"/>
      <c r="N14" s="9"/>
      <c r="O14" s="9"/>
      <c r="P14" s="9"/>
      <c r="Q14" s="10"/>
      <c r="R14" s="11"/>
      <c r="S14" s="17"/>
      <c r="T14" s="34"/>
      <c r="U14" s="35"/>
      <c r="V14" s="36"/>
      <c r="W14" s="154"/>
      <c r="X14" s="155"/>
      <c r="Y14" s="154"/>
      <c r="Z14" s="35"/>
      <c r="AA14" s="156"/>
      <c r="AB14" s="118"/>
      <c r="AC14" s="118"/>
      <c r="AD14" s="118"/>
      <c r="AE14" s="122"/>
      <c r="AF14" s="122"/>
      <c r="AG14" s="122"/>
      <c r="AH14" s="122"/>
      <c r="AI14" s="123"/>
    </row>
    <row r="15" spans="2:35" s="113" customFormat="1" ht="13.5" customHeight="1">
      <c r="B15" s="115"/>
      <c r="C15" s="109"/>
      <c r="D15" s="109"/>
      <c r="E15" s="110"/>
      <c r="F15" s="109"/>
      <c r="G15" s="7"/>
      <c r="H15" s="8"/>
      <c r="I15" s="8"/>
      <c r="J15" s="8"/>
      <c r="K15" s="8"/>
      <c r="L15" s="8"/>
      <c r="M15" s="8"/>
      <c r="N15" s="9"/>
      <c r="O15" s="9"/>
      <c r="P15" s="9"/>
      <c r="Q15" s="10"/>
      <c r="R15" s="11"/>
      <c r="S15" s="17"/>
      <c r="T15" s="34"/>
      <c r="U15" s="35"/>
      <c r="V15" s="36"/>
      <c r="W15" s="154"/>
      <c r="X15" s="155"/>
      <c r="Y15" s="154"/>
      <c r="Z15" s="35"/>
      <c r="AA15" s="156"/>
      <c r="AB15" s="118"/>
      <c r="AC15" s="118"/>
      <c r="AD15" s="118"/>
      <c r="AE15" s="122"/>
      <c r="AF15" s="122"/>
      <c r="AG15" s="122"/>
      <c r="AH15" s="122"/>
      <c r="AI15" s="123"/>
    </row>
    <row r="16" spans="2:35" s="113" customFormat="1" ht="13.5" customHeight="1">
      <c r="B16" s="115"/>
      <c r="C16" s="109"/>
      <c r="D16" s="109"/>
      <c r="E16" s="110"/>
      <c r="F16" s="109"/>
      <c r="G16" s="7"/>
      <c r="H16" s="8"/>
      <c r="I16" s="8"/>
      <c r="J16" s="8"/>
      <c r="K16" s="8"/>
      <c r="L16" s="8"/>
      <c r="M16" s="8"/>
      <c r="N16" s="9"/>
      <c r="O16" s="9"/>
      <c r="P16" s="9"/>
      <c r="Q16" s="10"/>
      <c r="R16" s="11"/>
      <c r="S16" s="17"/>
      <c r="T16" s="34"/>
      <c r="U16" s="35"/>
      <c r="V16" s="36"/>
      <c r="W16" s="154"/>
      <c r="X16" s="155"/>
      <c r="Y16" s="154"/>
      <c r="Z16" s="35"/>
      <c r="AA16" s="156"/>
      <c r="AB16" s="118"/>
      <c r="AC16" s="118"/>
      <c r="AD16" s="118"/>
      <c r="AE16" s="122"/>
      <c r="AF16" s="122"/>
      <c r="AG16" s="122"/>
      <c r="AH16" s="122"/>
      <c r="AI16" s="123"/>
    </row>
    <row r="17" spans="2:35" s="113" customFormat="1" ht="13.5" customHeight="1">
      <c r="B17" s="115"/>
      <c r="C17" s="109"/>
      <c r="D17" s="109"/>
      <c r="E17" s="110"/>
      <c r="F17" s="109"/>
      <c r="G17" s="7"/>
      <c r="H17" s="8"/>
      <c r="I17" s="8"/>
      <c r="J17" s="8"/>
      <c r="K17" s="8"/>
      <c r="L17" s="8"/>
      <c r="M17" s="8"/>
      <c r="N17" s="9"/>
      <c r="O17" s="9"/>
      <c r="P17" s="9"/>
      <c r="Q17" s="10"/>
      <c r="R17" s="11"/>
      <c r="S17" s="17"/>
      <c r="T17" s="34"/>
      <c r="U17" s="35"/>
      <c r="V17" s="36"/>
      <c r="W17" s="154"/>
      <c r="X17" s="155"/>
      <c r="Y17" s="154"/>
      <c r="Z17" s="35"/>
      <c r="AA17" s="156"/>
      <c r="AB17" s="118"/>
      <c r="AC17" s="118"/>
      <c r="AD17" s="118"/>
      <c r="AE17" s="122"/>
      <c r="AF17" s="122"/>
      <c r="AG17" s="122"/>
      <c r="AH17" s="122"/>
      <c r="AI17" s="123"/>
    </row>
    <row r="18" spans="2:35" s="113" customFormat="1" ht="13.5" customHeight="1">
      <c r="B18" s="115"/>
      <c r="C18" s="109"/>
      <c r="D18" s="109"/>
      <c r="E18" s="110"/>
      <c r="F18" s="109"/>
      <c r="G18" s="7"/>
      <c r="H18" s="8"/>
      <c r="I18" s="8"/>
      <c r="J18" s="8"/>
      <c r="K18" s="8"/>
      <c r="L18" s="8"/>
      <c r="M18" s="8"/>
      <c r="N18" s="9"/>
      <c r="O18" s="9"/>
      <c r="P18" s="9"/>
      <c r="Q18" s="10"/>
      <c r="R18" s="11"/>
      <c r="S18" s="17"/>
      <c r="T18" s="34"/>
      <c r="U18" s="35"/>
      <c r="V18" s="36"/>
      <c r="W18" s="154"/>
      <c r="X18" s="155"/>
      <c r="Y18" s="154"/>
      <c r="Z18" s="35"/>
      <c r="AA18" s="156"/>
      <c r="AB18" s="118"/>
      <c r="AC18" s="118"/>
      <c r="AD18" s="118"/>
      <c r="AE18" s="122"/>
      <c r="AF18" s="122"/>
      <c r="AG18" s="122"/>
      <c r="AH18" s="122"/>
      <c r="AI18" s="123"/>
    </row>
    <row r="19" spans="2:35" s="113" customFormat="1" ht="13.5" customHeight="1">
      <c r="B19" s="115"/>
      <c r="C19" s="109"/>
      <c r="D19" s="109"/>
      <c r="E19" s="110"/>
      <c r="F19" s="109"/>
      <c r="G19" s="7"/>
      <c r="H19" s="8"/>
      <c r="I19" s="8"/>
      <c r="J19" s="8"/>
      <c r="K19" s="8"/>
      <c r="L19" s="8"/>
      <c r="M19" s="8"/>
      <c r="N19" s="9"/>
      <c r="O19" s="9"/>
      <c r="P19" s="9"/>
      <c r="Q19" s="10"/>
      <c r="R19" s="11"/>
      <c r="S19" s="17"/>
      <c r="T19" s="34"/>
      <c r="U19" s="35"/>
      <c r="V19" s="36"/>
      <c r="W19" s="154"/>
      <c r="X19" s="155"/>
      <c r="Y19" s="154"/>
      <c r="Z19" s="35"/>
      <c r="AA19" s="156"/>
      <c r="AB19" s="118"/>
      <c r="AC19" s="118"/>
      <c r="AD19" s="118"/>
      <c r="AE19" s="122"/>
      <c r="AF19" s="122"/>
      <c r="AG19" s="122"/>
      <c r="AH19" s="122"/>
      <c r="AI19" s="123"/>
    </row>
    <row r="20" spans="2:35" s="113" customFormat="1" ht="13.5" customHeight="1">
      <c r="B20" s="115"/>
      <c r="C20" s="109"/>
      <c r="D20" s="109"/>
      <c r="E20" s="110"/>
      <c r="F20" s="109"/>
      <c r="G20" s="7"/>
      <c r="H20" s="8"/>
      <c r="I20" s="8"/>
      <c r="J20" s="8"/>
      <c r="K20" s="8"/>
      <c r="L20" s="8"/>
      <c r="M20" s="8"/>
      <c r="N20" s="9"/>
      <c r="O20" s="9"/>
      <c r="P20" s="9"/>
      <c r="Q20" s="10"/>
      <c r="R20" s="11"/>
      <c r="S20" s="17"/>
      <c r="T20" s="34"/>
      <c r="U20" s="35"/>
      <c r="V20" s="36"/>
      <c r="W20" s="154"/>
      <c r="X20" s="155"/>
      <c r="Y20" s="154"/>
      <c r="Z20" s="35"/>
      <c r="AA20" s="156"/>
      <c r="AB20" s="118"/>
      <c r="AC20" s="118"/>
      <c r="AD20" s="118"/>
      <c r="AE20" s="122"/>
      <c r="AF20" s="122"/>
      <c r="AG20" s="122"/>
      <c r="AH20" s="122"/>
      <c r="AI20" s="123"/>
    </row>
    <row r="21" spans="2:35" s="113" customFormat="1" ht="13.5" customHeight="1">
      <c r="B21" s="115"/>
      <c r="C21" s="109"/>
      <c r="D21" s="109"/>
      <c r="E21" s="110"/>
      <c r="F21" s="109"/>
      <c r="G21" s="7"/>
      <c r="H21" s="8"/>
      <c r="I21" s="8"/>
      <c r="J21" s="8"/>
      <c r="K21" s="8"/>
      <c r="L21" s="8"/>
      <c r="M21" s="8"/>
      <c r="N21" s="9"/>
      <c r="O21" s="9"/>
      <c r="P21" s="9"/>
      <c r="Q21" s="10"/>
      <c r="R21" s="11"/>
      <c r="S21" s="17"/>
      <c r="T21" s="34"/>
      <c r="U21" s="35"/>
      <c r="V21" s="36"/>
      <c r="W21" s="154"/>
      <c r="X21" s="155"/>
      <c r="Y21" s="154"/>
      <c r="Z21" s="35"/>
      <c r="AA21" s="156"/>
      <c r="AB21" s="118"/>
      <c r="AC21" s="118"/>
      <c r="AD21" s="118"/>
      <c r="AE21" s="122"/>
      <c r="AF21" s="122"/>
      <c r="AG21" s="122"/>
      <c r="AH21" s="122"/>
      <c r="AI21" s="123"/>
    </row>
    <row r="22" spans="2:35" s="113" customFormat="1" ht="13.5" customHeight="1">
      <c r="B22" s="115"/>
      <c r="C22" s="109"/>
      <c r="D22" s="109"/>
      <c r="E22" s="110"/>
      <c r="F22" s="109"/>
      <c r="G22" s="7"/>
      <c r="H22" s="8"/>
      <c r="I22" s="8"/>
      <c r="J22" s="8"/>
      <c r="K22" s="8"/>
      <c r="L22" s="8"/>
      <c r="M22" s="8"/>
      <c r="N22" s="9"/>
      <c r="O22" s="9"/>
      <c r="P22" s="9"/>
      <c r="Q22" s="10"/>
      <c r="R22" s="11"/>
      <c r="S22" s="17"/>
      <c r="T22" s="34"/>
      <c r="U22" s="35"/>
      <c r="V22" s="36"/>
      <c r="W22" s="154"/>
      <c r="X22" s="155"/>
      <c r="Y22" s="154"/>
      <c r="Z22" s="35"/>
      <c r="AA22" s="156"/>
      <c r="AB22" s="118"/>
      <c r="AC22" s="118"/>
      <c r="AD22" s="118"/>
      <c r="AE22" s="122"/>
      <c r="AF22" s="122"/>
      <c r="AG22" s="122"/>
      <c r="AH22" s="122"/>
      <c r="AI22" s="123"/>
    </row>
    <row r="23" spans="2:35" s="113" customFormat="1" ht="13.5" customHeight="1">
      <c r="B23" s="115"/>
      <c r="C23" s="109"/>
      <c r="D23" s="109"/>
      <c r="E23" s="110"/>
      <c r="F23" s="109"/>
      <c r="G23" s="7"/>
      <c r="H23" s="8"/>
      <c r="I23" s="8"/>
      <c r="J23" s="8"/>
      <c r="K23" s="8"/>
      <c r="L23" s="8"/>
      <c r="M23" s="8"/>
      <c r="N23" s="9"/>
      <c r="O23" s="9"/>
      <c r="P23" s="9"/>
      <c r="Q23" s="10"/>
      <c r="R23" s="11"/>
      <c r="S23" s="17"/>
      <c r="T23" s="34"/>
      <c r="U23" s="35"/>
      <c r="V23" s="36"/>
      <c r="W23" s="154"/>
      <c r="X23" s="155"/>
      <c r="Y23" s="154"/>
      <c r="Z23" s="35"/>
      <c r="AA23" s="156"/>
      <c r="AB23" s="118"/>
      <c r="AC23" s="118"/>
      <c r="AD23" s="118"/>
      <c r="AE23" s="122"/>
      <c r="AF23" s="122"/>
      <c r="AG23" s="122"/>
      <c r="AH23" s="122"/>
      <c r="AI23" s="123"/>
    </row>
    <row r="24" spans="2:35" s="113" customFormat="1" ht="13.5" customHeight="1">
      <c r="B24" s="115"/>
      <c r="C24" s="109"/>
      <c r="D24" s="109"/>
      <c r="E24" s="110"/>
      <c r="F24" s="109"/>
      <c r="G24" s="161"/>
      <c r="H24" s="8"/>
      <c r="I24" s="8"/>
      <c r="J24" s="8"/>
      <c r="K24" s="8"/>
      <c r="L24" s="8"/>
      <c r="M24" s="8"/>
      <c r="N24" s="9"/>
      <c r="O24" s="9"/>
      <c r="P24" s="9"/>
      <c r="Q24" s="10"/>
      <c r="R24" s="11"/>
      <c r="S24" s="17"/>
      <c r="T24" s="34"/>
      <c r="U24" s="35"/>
      <c r="V24" s="36"/>
      <c r="W24" s="154"/>
      <c r="X24" s="155"/>
      <c r="Y24" s="154"/>
      <c r="Z24" s="35"/>
      <c r="AA24" s="156"/>
      <c r="AB24" s="118"/>
      <c r="AC24" s="118"/>
      <c r="AD24" s="118"/>
      <c r="AE24" s="122"/>
      <c r="AF24" s="122"/>
      <c r="AG24" s="122"/>
      <c r="AH24" s="122"/>
      <c r="AI24" s="123"/>
    </row>
    <row r="25" spans="2:35" s="113" customFormat="1" ht="13.5" customHeight="1" thickBot="1">
      <c r="B25" s="115"/>
      <c r="C25" s="109"/>
      <c r="D25" s="109"/>
      <c r="E25" s="110"/>
      <c r="F25" s="109"/>
      <c r="G25" s="13"/>
      <c r="H25" s="14"/>
      <c r="I25" s="14"/>
      <c r="J25" s="14"/>
      <c r="K25" s="14"/>
      <c r="L25" s="14"/>
      <c r="M25" s="14"/>
      <c r="N25" s="15"/>
      <c r="O25" s="15"/>
      <c r="P25" s="15"/>
      <c r="Q25" s="16"/>
      <c r="R25" s="14"/>
      <c r="S25" s="18"/>
      <c r="T25" s="37"/>
      <c r="U25" s="38"/>
      <c r="V25" s="39"/>
      <c r="W25" s="157"/>
      <c r="X25" s="158"/>
      <c r="Y25" s="157"/>
      <c r="Z25" s="38"/>
      <c r="AA25" s="159"/>
      <c r="AB25" s="118"/>
      <c r="AC25" s="118"/>
      <c r="AD25" s="118"/>
      <c r="AE25" s="122"/>
      <c r="AF25" s="122"/>
      <c r="AG25" s="122"/>
      <c r="AH25" s="122"/>
      <c r="AI25" s="123"/>
    </row>
    <row r="26" spans="2:35" s="113" customFormat="1" ht="7.5" customHeight="1">
      <c r="B26" s="115"/>
      <c r="C26" s="109"/>
      <c r="D26" s="109"/>
      <c r="E26" s="110"/>
      <c r="F26" s="109"/>
      <c r="G26" s="164"/>
      <c r="H26" s="164"/>
      <c r="I26" s="164"/>
      <c r="J26" s="164"/>
      <c r="K26" s="164"/>
      <c r="L26" s="164"/>
      <c r="M26" s="164"/>
      <c r="N26" s="165"/>
      <c r="O26" s="165"/>
      <c r="P26" s="165"/>
      <c r="Q26" s="165"/>
      <c r="R26" s="166"/>
      <c r="S26" s="167"/>
      <c r="T26" s="165"/>
      <c r="U26" s="168"/>
      <c r="V26" s="169"/>
      <c r="W26" s="170"/>
      <c r="X26" s="162"/>
      <c r="Y26" s="163"/>
      <c r="Z26" s="118"/>
      <c r="AA26" s="118"/>
      <c r="AB26" s="118"/>
      <c r="AC26" s="118"/>
      <c r="AD26" s="118"/>
      <c r="AE26" s="122"/>
      <c r="AF26" s="122"/>
      <c r="AG26" s="122"/>
      <c r="AH26" s="122"/>
      <c r="AI26" s="123"/>
    </row>
    <row r="27" spans="2:35" s="113" customFormat="1" ht="1.5" customHeight="1">
      <c r="B27" s="115"/>
      <c r="C27" s="109"/>
      <c r="D27" s="109"/>
      <c r="E27" s="110"/>
      <c r="F27" s="109"/>
      <c r="G27" s="116"/>
      <c r="H27" s="109"/>
      <c r="I27" s="111"/>
      <c r="J27" s="117"/>
      <c r="K27" s="118"/>
      <c r="L27" s="119"/>
      <c r="M27" s="118"/>
      <c r="N27" s="118"/>
      <c r="O27" s="116"/>
      <c r="P27" s="109"/>
      <c r="Q27" s="111"/>
      <c r="R27" s="117"/>
      <c r="S27" s="118"/>
      <c r="T27" s="111"/>
      <c r="U27" s="118"/>
      <c r="V27" s="120"/>
      <c r="W27" s="119"/>
      <c r="X27" s="121"/>
      <c r="Y27" s="119"/>
      <c r="Z27" s="118"/>
      <c r="AA27" s="118"/>
      <c r="AB27" s="118"/>
      <c r="AC27" s="118"/>
      <c r="AD27" s="118"/>
      <c r="AE27" s="122"/>
      <c r="AF27" s="122"/>
      <c r="AG27" s="122"/>
      <c r="AH27" s="122"/>
      <c r="AI27" s="123"/>
    </row>
    <row r="28" spans="3:35" s="19" customFormat="1" ht="3.75" customHeight="1">
      <c r="C28" s="20">
        <v>1990</v>
      </c>
      <c r="D28" s="21">
        <v>1995</v>
      </c>
      <c r="E28" s="21">
        <v>1996</v>
      </c>
      <c r="F28" s="21">
        <v>1997</v>
      </c>
      <c r="G28" s="21">
        <v>1998</v>
      </c>
      <c r="H28" s="21">
        <v>1999</v>
      </c>
      <c r="I28" s="21">
        <v>2000</v>
      </c>
      <c r="J28" s="21">
        <v>2001</v>
      </c>
      <c r="K28" s="21">
        <v>2002</v>
      </c>
      <c r="L28" s="21">
        <v>2003</v>
      </c>
      <c r="M28" s="21">
        <v>2004</v>
      </c>
      <c r="N28" s="21">
        <v>2005</v>
      </c>
      <c r="O28" s="21">
        <v>2006</v>
      </c>
      <c r="P28" s="21">
        <v>2007</v>
      </c>
      <c r="Q28" s="22">
        <v>2008</v>
      </c>
      <c r="R28" s="160">
        <v>2009</v>
      </c>
      <c r="S28" s="23"/>
      <c r="T28" s="149"/>
      <c r="U28" s="150"/>
      <c r="V28" s="141"/>
      <c r="W28" s="22"/>
      <c r="X28" s="24"/>
      <c r="Y28" s="22"/>
      <c r="Z28" s="23"/>
      <c r="AA28" s="23"/>
      <c r="AB28" s="23"/>
      <c r="AC28" s="23"/>
      <c r="AD28" s="23"/>
      <c r="AE28" s="25"/>
      <c r="AF28" s="25"/>
      <c r="AG28" s="25"/>
      <c r="AH28" s="25"/>
      <c r="AI28" s="107"/>
    </row>
    <row r="29" spans="1:34" s="19" customFormat="1" ht="3.75" customHeight="1">
      <c r="A29" s="26"/>
      <c r="B29" s="26"/>
      <c r="C29" s="27" t="str">
        <f>VLOOKUP(Q7,B32:AG125,2,TRUE)</f>
        <v>...</v>
      </c>
      <c r="D29" s="27" t="str">
        <f>VLOOKUP(Q7,B32:AG125,4,TRUE)</f>
        <v>...</v>
      </c>
      <c r="E29" s="27" t="str">
        <f>VLOOKUP(Q7,B32:AG125,6,TRUE)</f>
        <v>...</v>
      </c>
      <c r="F29" s="28" t="str">
        <f>VLOOKUP(Q7,B32:AG125,8,TRUE)</f>
        <v>...</v>
      </c>
      <c r="G29" s="29" t="str">
        <f>VLOOKUP(Q7,B32:AG125,10,TRUE)</f>
        <v>...</v>
      </c>
      <c r="H29" s="20" t="str">
        <f>VLOOKUP(Q7,B32:AG125,12,TRUE)</f>
        <v>...</v>
      </c>
      <c r="I29" s="22">
        <f>VLOOKUP(Q7,B32:AG125,14,TRUE)</f>
        <v>3500</v>
      </c>
      <c r="J29" s="20">
        <f>VLOOKUP(Q7,B32:AG125,16,TRUE)</f>
        <v>3500</v>
      </c>
      <c r="K29" s="22">
        <f>VLOOKUP(Q7,B32:AG125,18,TRUE)</f>
        <v>3500</v>
      </c>
      <c r="L29" s="20">
        <f>VLOOKUP(Q7,B32:AG125,20,TRUE)</f>
        <v>3500</v>
      </c>
      <c r="M29" s="22">
        <f>VLOOKUP(Q7,B32:AG125,22,TRUE)</f>
        <v>3500</v>
      </c>
      <c r="N29" s="20">
        <f>VLOOKUP(Q7,B32:AG125,24,TRUE)</f>
        <v>3650</v>
      </c>
      <c r="O29" s="29">
        <f>VLOOKUP(Q7,B32:AG125,26,TRUE)</f>
        <v>3700</v>
      </c>
      <c r="P29" s="20">
        <f>VLOOKUP(Q7,B32:AG125,28,TRUE)</f>
        <v>3850</v>
      </c>
      <c r="Q29" s="20">
        <f>VLOOKUP(Q7,B32:AG125,30,TRUE)</f>
        <v>2800</v>
      </c>
      <c r="R29" s="20" t="str">
        <f>VLOOKUP(Q7,B32:AG125,32,TRUE)</f>
        <v>...</v>
      </c>
      <c r="S29" s="22"/>
      <c r="T29" s="148"/>
      <c r="U29" s="149"/>
      <c r="V29" s="148"/>
      <c r="W29" s="22"/>
      <c r="X29" s="20"/>
      <c r="Y29" s="22"/>
      <c r="Z29" s="20"/>
      <c r="AA29" s="20"/>
      <c r="AB29" s="20"/>
      <c r="AC29" s="20"/>
      <c r="AD29" s="20"/>
      <c r="AE29" s="22"/>
      <c r="AF29" s="20"/>
      <c r="AG29" s="22"/>
      <c r="AH29" s="30"/>
    </row>
    <row r="30" spans="1:34" ht="10.5" customHeight="1">
      <c r="A30" s="48"/>
      <c r="B30" s="1" t="s">
        <v>58</v>
      </c>
      <c r="C30" s="49">
        <v>1990</v>
      </c>
      <c r="D30" s="50"/>
      <c r="E30" s="49">
        <v>1995</v>
      </c>
      <c r="F30" s="50"/>
      <c r="G30" s="49">
        <v>1996</v>
      </c>
      <c r="H30" s="50"/>
      <c r="I30" s="49">
        <v>1997</v>
      </c>
      <c r="J30" s="51"/>
      <c r="K30" s="49">
        <v>1998</v>
      </c>
      <c r="L30" s="51"/>
      <c r="M30" s="49">
        <v>1999</v>
      </c>
      <c r="N30" s="51"/>
      <c r="O30" s="49">
        <v>2000</v>
      </c>
      <c r="P30" s="50"/>
      <c r="Q30" s="49">
        <v>2001</v>
      </c>
      <c r="R30" s="51"/>
      <c r="S30" s="49">
        <v>2002</v>
      </c>
      <c r="T30" s="51"/>
      <c r="U30" s="49">
        <v>2003</v>
      </c>
      <c r="V30" s="51"/>
      <c r="W30" s="49">
        <v>2004</v>
      </c>
      <c r="X30" s="52"/>
      <c r="Y30" s="49">
        <v>2005</v>
      </c>
      <c r="Z30" s="52"/>
      <c r="AA30" s="49">
        <v>2006</v>
      </c>
      <c r="AB30" s="52"/>
      <c r="AC30" s="49">
        <v>2007</v>
      </c>
      <c r="AD30" s="52"/>
      <c r="AE30" s="49">
        <v>2008</v>
      </c>
      <c r="AF30" s="52"/>
      <c r="AG30" s="49">
        <v>2009</v>
      </c>
      <c r="AH30" s="52"/>
    </row>
    <row r="31" spans="2:34" ht="15" customHeight="1">
      <c r="B31" s="53"/>
      <c r="C31" s="180" t="s">
        <v>64</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2:34" ht="12.75">
      <c r="B32" s="54" t="s">
        <v>4</v>
      </c>
      <c r="C32" s="55" t="s">
        <v>39</v>
      </c>
      <c r="D32" s="56"/>
      <c r="E32" s="55" t="s">
        <v>39</v>
      </c>
      <c r="F32" s="56"/>
      <c r="G32" s="55" t="s">
        <v>39</v>
      </c>
      <c r="H32" s="56"/>
      <c r="I32" s="55" t="s">
        <v>39</v>
      </c>
      <c r="J32" s="56"/>
      <c r="K32" s="55" t="s">
        <v>39</v>
      </c>
      <c r="L32" s="56"/>
      <c r="M32" s="55" t="s">
        <v>39</v>
      </c>
      <c r="N32" s="56"/>
      <c r="O32" s="55">
        <v>3500</v>
      </c>
      <c r="P32" s="56"/>
      <c r="Q32" s="55">
        <v>3500</v>
      </c>
      <c r="R32" s="56"/>
      <c r="S32" s="55">
        <v>3500</v>
      </c>
      <c r="T32" s="56"/>
      <c r="U32" s="55">
        <v>3500</v>
      </c>
      <c r="V32" s="56"/>
      <c r="W32" s="55">
        <v>3500</v>
      </c>
      <c r="X32" s="56"/>
      <c r="Y32" s="55">
        <v>3650</v>
      </c>
      <c r="Z32" s="56"/>
      <c r="AA32" s="55">
        <v>3700</v>
      </c>
      <c r="AB32" s="56"/>
      <c r="AC32" s="55">
        <v>3850</v>
      </c>
      <c r="AD32" s="56"/>
      <c r="AE32" s="55">
        <v>2800</v>
      </c>
      <c r="AF32" s="56"/>
      <c r="AG32" s="55" t="s">
        <v>39</v>
      </c>
      <c r="AH32" s="56"/>
    </row>
    <row r="33" spans="1:34" s="62" customFormat="1" ht="12.75">
      <c r="A33" s="58"/>
      <c r="B33" s="59" t="s">
        <v>102</v>
      </c>
      <c r="C33" s="60">
        <v>2.240000009536743</v>
      </c>
      <c r="D33" s="61"/>
      <c r="E33" s="60">
        <v>0.41999998688697815</v>
      </c>
      <c r="F33" s="61"/>
      <c r="G33" s="60" t="s">
        <v>39</v>
      </c>
      <c r="H33" s="61"/>
      <c r="I33" s="60" t="s">
        <v>39</v>
      </c>
      <c r="J33" s="61"/>
      <c r="K33" s="60" t="s">
        <v>39</v>
      </c>
      <c r="L33" s="61"/>
      <c r="M33" s="60" t="s">
        <v>39</v>
      </c>
      <c r="N33" s="61"/>
      <c r="O33" s="60">
        <v>1.2699999809265137</v>
      </c>
      <c r="P33" s="61"/>
      <c r="Q33" s="60">
        <v>0.46000000834465027</v>
      </c>
      <c r="R33" s="61"/>
      <c r="S33" s="60">
        <v>0.5600000023841858</v>
      </c>
      <c r="T33" s="61"/>
      <c r="U33" s="60">
        <v>0.20000000298023224</v>
      </c>
      <c r="V33" s="61"/>
      <c r="W33" s="60">
        <v>1.6699999570846558</v>
      </c>
      <c r="X33" s="61"/>
      <c r="Y33" s="60">
        <v>1.7899999618530273</v>
      </c>
      <c r="Z33" s="61"/>
      <c r="AA33" s="60">
        <v>1.75</v>
      </c>
      <c r="AB33" s="61"/>
      <c r="AC33" s="60">
        <v>1.1799999475479126</v>
      </c>
      <c r="AD33" s="61"/>
      <c r="AE33" s="60">
        <v>2.130000114440918</v>
      </c>
      <c r="AF33" s="61"/>
      <c r="AG33" s="60">
        <v>2.3499999046325684</v>
      </c>
      <c r="AH33" s="61"/>
    </row>
    <row r="34" spans="2:34" ht="12.75">
      <c r="B34" s="54" t="s">
        <v>5</v>
      </c>
      <c r="C34" s="55">
        <v>2690</v>
      </c>
      <c r="D34" s="56"/>
      <c r="E34" s="55">
        <v>1680</v>
      </c>
      <c r="F34" s="56"/>
      <c r="G34" s="55">
        <v>1461</v>
      </c>
      <c r="H34" s="56"/>
      <c r="I34" s="55">
        <v>1330</v>
      </c>
      <c r="J34" s="56"/>
      <c r="K34" s="55">
        <v>1464</v>
      </c>
      <c r="L34" s="56"/>
      <c r="M34" s="55">
        <v>1430</v>
      </c>
      <c r="N34" s="56"/>
      <c r="O34" s="55">
        <v>1338</v>
      </c>
      <c r="P34" s="56"/>
      <c r="Q34" s="55">
        <v>1196</v>
      </c>
      <c r="R34" s="56"/>
      <c r="S34" s="55">
        <v>1261</v>
      </c>
      <c r="T34" s="56"/>
      <c r="U34" s="55">
        <v>1502</v>
      </c>
      <c r="V34" s="56"/>
      <c r="W34" s="55">
        <v>2181</v>
      </c>
      <c r="X34" s="56"/>
      <c r="Y34" s="55">
        <v>2168</v>
      </c>
      <c r="Z34" s="56"/>
      <c r="AA34" s="55">
        <v>2084</v>
      </c>
      <c r="AB34" s="56"/>
      <c r="AC34" s="55">
        <v>2254</v>
      </c>
      <c r="AD34" s="56"/>
      <c r="AE34" s="55" t="s">
        <v>39</v>
      </c>
      <c r="AF34" s="56"/>
      <c r="AG34" s="55">
        <v>1450.300048828125</v>
      </c>
      <c r="AH34" s="56"/>
    </row>
    <row r="35" spans="2:34" ht="12.75">
      <c r="B35" s="54" t="s">
        <v>43</v>
      </c>
      <c r="C35" s="55" t="s">
        <v>39</v>
      </c>
      <c r="D35" s="56"/>
      <c r="E35" s="55">
        <v>19109</v>
      </c>
      <c r="F35" s="56">
        <v>1</v>
      </c>
      <c r="G35" s="55" t="s">
        <v>39</v>
      </c>
      <c r="H35" s="56"/>
      <c r="I35" s="55">
        <v>19016.08984375</v>
      </c>
      <c r="J35" s="56"/>
      <c r="K35" s="55" t="s">
        <v>39</v>
      </c>
      <c r="L35" s="56"/>
      <c r="M35" s="55" t="s">
        <v>39</v>
      </c>
      <c r="N35" s="56"/>
      <c r="O35" s="55" t="s">
        <v>39</v>
      </c>
      <c r="P35" s="56"/>
      <c r="Q35" s="55" t="s">
        <v>39</v>
      </c>
      <c r="R35" s="56"/>
      <c r="S35" s="55" t="s">
        <v>39</v>
      </c>
      <c r="T35" s="56"/>
      <c r="U35" s="55" t="s">
        <v>39</v>
      </c>
      <c r="V35" s="56"/>
      <c r="W35" s="55" t="s">
        <v>39</v>
      </c>
      <c r="X35" s="56"/>
      <c r="Y35" s="55" t="s">
        <v>39</v>
      </c>
      <c r="Z35" s="56"/>
      <c r="AA35" s="55" t="s">
        <v>39</v>
      </c>
      <c r="AB35" s="56"/>
      <c r="AC35" s="55" t="s">
        <v>39</v>
      </c>
      <c r="AD35" s="56"/>
      <c r="AE35" s="55" t="s">
        <v>39</v>
      </c>
      <c r="AF35" s="56"/>
      <c r="AG35" s="55" t="s">
        <v>39</v>
      </c>
      <c r="AH35" s="56"/>
    </row>
    <row r="36" spans="2:34" ht="12.75">
      <c r="B36" s="54" t="s">
        <v>44</v>
      </c>
      <c r="C36" s="55">
        <v>2560.800048828125</v>
      </c>
      <c r="D36" s="56"/>
      <c r="E36" s="55">
        <v>2285.39990234375</v>
      </c>
      <c r="F36" s="56"/>
      <c r="G36" s="55">
        <v>2487.39990234375</v>
      </c>
      <c r="H36" s="56"/>
      <c r="I36" s="55">
        <v>2496.300048828125</v>
      </c>
      <c r="J36" s="56"/>
      <c r="K36" s="55">
        <v>2391</v>
      </c>
      <c r="L36" s="56"/>
      <c r="M36" s="55">
        <v>2553</v>
      </c>
      <c r="N36" s="56"/>
      <c r="O36" s="55">
        <v>2553</v>
      </c>
      <c r="P36" s="56">
        <v>2</v>
      </c>
      <c r="Q36" s="55" t="s">
        <v>39</v>
      </c>
      <c r="R36" s="56"/>
      <c r="S36" s="55">
        <v>2737</v>
      </c>
      <c r="T36" s="56">
        <v>2</v>
      </c>
      <c r="U36" s="55" t="s">
        <v>39</v>
      </c>
      <c r="V36" s="56"/>
      <c r="W36" s="55" t="s">
        <v>39</v>
      </c>
      <c r="X36" s="56"/>
      <c r="Y36" s="55" t="s">
        <v>39</v>
      </c>
      <c r="Z36" s="56"/>
      <c r="AA36" s="55" t="s">
        <v>39</v>
      </c>
      <c r="AB36" s="56"/>
      <c r="AC36" s="55" t="s">
        <v>39</v>
      </c>
      <c r="AD36" s="56"/>
      <c r="AE36" s="55" t="s">
        <v>39</v>
      </c>
      <c r="AF36" s="56"/>
      <c r="AG36" s="55" t="s">
        <v>39</v>
      </c>
      <c r="AH36" s="56"/>
    </row>
    <row r="37" spans="2:34" ht="12.75">
      <c r="B37" s="63" t="s">
        <v>6</v>
      </c>
      <c r="C37" s="64">
        <v>13757</v>
      </c>
      <c r="D37" s="65"/>
      <c r="E37" s="64">
        <v>12638</v>
      </c>
      <c r="F37" s="65"/>
      <c r="G37" s="64">
        <v>12475</v>
      </c>
      <c r="H37" s="65"/>
      <c r="I37" s="64">
        <v>11416</v>
      </c>
      <c r="J37" s="65"/>
      <c r="K37" s="64">
        <v>9554</v>
      </c>
      <c r="L37" s="65"/>
      <c r="M37" s="64">
        <v>11323</v>
      </c>
      <c r="N37" s="65"/>
      <c r="O37" s="64">
        <v>10443</v>
      </c>
      <c r="P37" s="65"/>
      <c r="Q37" s="64">
        <v>9412</v>
      </c>
      <c r="R37" s="65"/>
      <c r="S37" s="64">
        <v>9374</v>
      </c>
      <c r="T37" s="65"/>
      <c r="U37" s="64">
        <v>9911</v>
      </c>
      <c r="V37" s="65"/>
      <c r="W37" s="64">
        <v>10468</v>
      </c>
      <c r="X37" s="65"/>
      <c r="Y37" s="64">
        <v>11002</v>
      </c>
      <c r="Z37" s="65"/>
      <c r="AA37" s="64">
        <v>11071</v>
      </c>
      <c r="AB37" s="65"/>
      <c r="AC37" s="64">
        <v>10973</v>
      </c>
      <c r="AD37" s="65"/>
      <c r="AE37" s="64">
        <v>10403</v>
      </c>
      <c r="AF37" s="65"/>
      <c r="AG37" s="64">
        <v>9878</v>
      </c>
      <c r="AH37" s="65"/>
    </row>
    <row r="38" spans="2:34" ht="12.75">
      <c r="B38" s="63" t="s">
        <v>69</v>
      </c>
      <c r="C38" s="64">
        <v>0</v>
      </c>
      <c r="D38" s="65"/>
      <c r="E38" s="64">
        <v>0</v>
      </c>
      <c r="F38" s="65"/>
      <c r="G38" s="64">
        <v>0</v>
      </c>
      <c r="H38" s="65"/>
      <c r="I38" s="64">
        <v>0</v>
      </c>
      <c r="J38" s="65"/>
      <c r="K38" s="64">
        <v>0</v>
      </c>
      <c r="L38" s="65"/>
      <c r="M38" s="64">
        <v>0</v>
      </c>
      <c r="N38" s="65"/>
      <c r="O38" s="64">
        <v>0</v>
      </c>
      <c r="P38" s="65"/>
      <c r="Q38" s="64" t="s">
        <v>39</v>
      </c>
      <c r="R38" s="65"/>
      <c r="S38" s="64" t="s">
        <v>39</v>
      </c>
      <c r="T38" s="65"/>
      <c r="U38" s="64" t="s">
        <v>39</v>
      </c>
      <c r="V38" s="65"/>
      <c r="W38" s="64" t="s">
        <v>39</v>
      </c>
      <c r="X38" s="65"/>
      <c r="Y38" s="64" t="s">
        <v>39</v>
      </c>
      <c r="Z38" s="65"/>
      <c r="AA38" s="64" t="s">
        <v>39</v>
      </c>
      <c r="AB38" s="65"/>
      <c r="AC38" s="64" t="s">
        <v>39</v>
      </c>
      <c r="AD38" s="65"/>
      <c r="AE38" s="64" t="s">
        <v>39</v>
      </c>
      <c r="AF38" s="65"/>
      <c r="AG38" s="64" t="s">
        <v>39</v>
      </c>
      <c r="AH38" s="65"/>
    </row>
    <row r="39" spans="1:34" s="62" customFormat="1" ht="12.75">
      <c r="A39" s="58"/>
      <c r="B39" s="66" t="s">
        <v>70</v>
      </c>
      <c r="C39" s="67">
        <v>0</v>
      </c>
      <c r="D39" s="68"/>
      <c r="E39" s="67">
        <v>0</v>
      </c>
      <c r="F39" s="68"/>
      <c r="G39" s="67" t="s">
        <v>39</v>
      </c>
      <c r="H39" s="68"/>
      <c r="I39" s="67" t="s">
        <v>39</v>
      </c>
      <c r="J39" s="68"/>
      <c r="K39" s="67" t="s">
        <v>39</v>
      </c>
      <c r="L39" s="68"/>
      <c r="M39" s="67" t="s">
        <v>39</v>
      </c>
      <c r="N39" s="68"/>
      <c r="O39" s="67">
        <v>0</v>
      </c>
      <c r="P39" s="68"/>
      <c r="Q39" s="67" t="s">
        <v>39</v>
      </c>
      <c r="R39" s="68"/>
      <c r="S39" s="67" t="s">
        <v>39</v>
      </c>
      <c r="T39" s="68"/>
      <c r="U39" s="67" t="s">
        <v>39</v>
      </c>
      <c r="V39" s="68"/>
      <c r="W39" s="67" t="s">
        <v>39</v>
      </c>
      <c r="X39" s="68"/>
      <c r="Y39" s="67" t="s">
        <v>39</v>
      </c>
      <c r="Z39" s="68"/>
      <c r="AA39" s="67" t="s">
        <v>39</v>
      </c>
      <c r="AB39" s="68"/>
      <c r="AC39" s="67" t="s">
        <v>39</v>
      </c>
      <c r="AD39" s="68"/>
      <c r="AE39" s="67" t="s">
        <v>39</v>
      </c>
      <c r="AF39" s="68"/>
      <c r="AG39" s="67" t="s">
        <v>39</v>
      </c>
      <c r="AH39" s="68"/>
    </row>
    <row r="40" spans="2:34" ht="12.75">
      <c r="B40" s="63" t="s">
        <v>7</v>
      </c>
      <c r="C40" s="64">
        <v>1825</v>
      </c>
      <c r="D40" s="65"/>
      <c r="E40" s="64">
        <v>1008</v>
      </c>
      <c r="F40" s="65"/>
      <c r="G40" s="64">
        <v>921</v>
      </c>
      <c r="H40" s="65"/>
      <c r="I40" s="64">
        <v>831</v>
      </c>
      <c r="J40" s="65"/>
      <c r="K40" s="64">
        <v>814</v>
      </c>
      <c r="L40" s="65"/>
      <c r="M40" s="64">
        <v>790</v>
      </c>
      <c r="N40" s="65"/>
      <c r="O40" s="64">
        <v>801</v>
      </c>
      <c r="P40" s="65"/>
      <c r="Q40" s="64">
        <v>800</v>
      </c>
      <c r="R40" s="65"/>
      <c r="S40" s="64">
        <v>787</v>
      </c>
      <c r="T40" s="65"/>
      <c r="U40" s="64">
        <v>767</v>
      </c>
      <c r="V40" s="65"/>
      <c r="W40" s="64">
        <v>753</v>
      </c>
      <c r="X40" s="65"/>
      <c r="Y40" s="64">
        <v>739</v>
      </c>
      <c r="Z40" s="65"/>
      <c r="AA40" s="64">
        <v>720</v>
      </c>
      <c r="AB40" s="65"/>
      <c r="AC40" s="64">
        <v>738</v>
      </c>
      <c r="AD40" s="65"/>
      <c r="AE40" s="64">
        <v>719</v>
      </c>
      <c r="AF40" s="65"/>
      <c r="AG40" s="64">
        <v>715</v>
      </c>
      <c r="AH40" s="65"/>
    </row>
    <row r="41" spans="2:34" ht="12.75">
      <c r="B41" s="63" t="s">
        <v>40</v>
      </c>
      <c r="C41" s="64" t="s">
        <v>39</v>
      </c>
      <c r="D41" s="65"/>
      <c r="E41" s="64">
        <v>7499.60009765625</v>
      </c>
      <c r="F41" s="65"/>
      <c r="G41" s="64">
        <v>6765.2998046875</v>
      </c>
      <c r="H41" s="65"/>
      <c r="I41" s="64">
        <v>6928.7998046875</v>
      </c>
      <c r="J41" s="65"/>
      <c r="K41" s="64">
        <v>6795</v>
      </c>
      <c r="L41" s="65"/>
      <c r="M41" s="64">
        <v>6506</v>
      </c>
      <c r="N41" s="65"/>
      <c r="O41" s="64">
        <v>6860</v>
      </c>
      <c r="P41" s="65"/>
      <c r="Q41" s="64">
        <v>6316</v>
      </c>
      <c r="R41" s="65"/>
      <c r="S41" s="64">
        <v>6076</v>
      </c>
      <c r="T41" s="65"/>
      <c r="U41" s="64">
        <v>5981</v>
      </c>
      <c r="V41" s="65"/>
      <c r="W41" s="64">
        <v>5789</v>
      </c>
      <c r="X41" s="65"/>
      <c r="Y41" s="64">
        <v>5753</v>
      </c>
      <c r="Z41" s="65"/>
      <c r="AA41" s="64">
        <v>5800</v>
      </c>
      <c r="AB41" s="65"/>
      <c r="AC41" s="64">
        <v>5570</v>
      </c>
      <c r="AD41" s="65"/>
      <c r="AE41" s="64" t="s">
        <v>39</v>
      </c>
      <c r="AF41" s="65"/>
      <c r="AG41" s="64" t="s">
        <v>39</v>
      </c>
      <c r="AH41" s="65"/>
    </row>
    <row r="42" spans="1:34" s="62" customFormat="1" ht="12.75">
      <c r="A42" s="40"/>
      <c r="B42" s="59" t="s">
        <v>71</v>
      </c>
      <c r="C42" s="60" t="s">
        <v>39</v>
      </c>
      <c r="D42" s="56"/>
      <c r="E42" s="60">
        <v>7.316065311431885</v>
      </c>
      <c r="F42" s="56"/>
      <c r="G42" s="60">
        <v>7.173733711242676</v>
      </c>
      <c r="H42" s="56"/>
      <c r="I42" s="60">
        <v>6.988248825073242</v>
      </c>
      <c r="J42" s="56"/>
      <c r="K42" s="60">
        <v>7.244142532348633</v>
      </c>
      <c r="L42" s="56"/>
      <c r="M42" s="60">
        <v>7.150000095367432</v>
      </c>
      <c r="N42" s="56"/>
      <c r="O42" s="60">
        <v>7.202866554260254</v>
      </c>
      <c r="P42" s="56"/>
      <c r="Q42" s="60">
        <v>7.873508930206299</v>
      </c>
      <c r="R42" s="56"/>
      <c r="S42" s="60">
        <v>9.5600004196167</v>
      </c>
      <c r="T42" s="56"/>
      <c r="U42" s="60">
        <v>9.149999618530273</v>
      </c>
      <c r="V42" s="56"/>
      <c r="W42" s="60">
        <v>8.979999542236328</v>
      </c>
      <c r="X42" s="56"/>
      <c r="Y42" s="60">
        <v>8.489287376403809</v>
      </c>
      <c r="Z42" s="56"/>
      <c r="AA42" s="60">
        <v>8.093400001525879</v>
      </c>
      <c r="AB42" s="56"/>
      <c r="AC42" s="60">
        <v>8.42199993133545</v>
      </c>
      <c r="AD42" s="56"/>
      <c r="AE42" s="60" t="s">
        <v>39</v>
      </c>
      <c r="AF42" s="56"/>
      <c r="AG42" s="60" t="s">
        <v>39</v>
      </c>
      <c r="AH42" s="56"/>
    </row>
    <row r="43" spans="2:34" ht="12.75">
      <c r="B43" s="54" t="s">
        <v>59</v>
      </c>
      <c r="C43" s="55" t="s">
        <v>39</v>
      </c>
      <c r="D43" s="61"/>
      <c r="E43" s="55" t="s">
        <v>39</v>
      </c>
      <c r="F43" s="61"/>
      <c r="G43" s="55" t="s">
        <v>39</v>
      </c>
      <c r="H43" s="61"/>
      <c r="I43" s="55" t="s">
        <v>39</v>
      </c>
      <c r="J43" s="61"/>
      <c r="K43" s="55" t="s">
        <v>39</v>
      </c>
      <c r="L43" s="61"/>
      <c r="M43" s="55" t="s">
        <v>39</v>
      </c>
      <c r="N43" s="61"/>
      <c r="O43" s="55" t="s">
        <v>39</v>
      </c>
      <c r="P43" s="61"/>
      <c r="Q43" s="55" t="s">
        <v>39</v>
      </c>
      <c r="R43" s="61"/>
      <c r="S43" s="55" t="s">
        <v>39</v>
      </c>
      <c r="T43" s="61"/>
      <c r="U43" s="55" t="s">
        <v>39</v>
      </c>
      <c r="V43" s="61"/>
      <c r="W43" s="55" t="s">
        <v>39</v>
      </c>
      <c r="X43" s="61"/>
      <c r="Y43" s="55">
        <v>4.414999961853027</v>
      </c>
      <c r="Z43" s="61"/>
      <c r="AA43" s="55">
        <v>4.942999839782715</v>
      </c>
      <c r="AB43" s="61"/>
      <c r="AC43" s="55">
        <v>4.497000217437744</v>
      </c>
      <c r="AD43" s="61"/>
      <c r="AE43" s="55">
        <v>4.497000217437744</v>
      </c>
      <c r="AF43" s="61"/>
      <c r="AG43" s="55">
        <v>4.186999797821045</v>
      </c>
      <c r="AH43" s="61"/>
    </row>
    <row r="44" spans="2:34" ht="13.5" customHeight="1">
      <c r="B44" s="54" t="s">
        <v>8</v>
      </c>
      <c r="C44" s="55" t="s">
        <v>39</v>
      </c>
      <c r="D44" s="56"/>
      <c r="E44" s="55" t="s">
        <v>39</v>
      </c>
      <c r="F44" s="56"/>
      <c r="G44" s="55" t="s">
        <v>39</v>
      </c>
      <c r="H44" s="56"/>
      <c r="I44" s="55" t="s">
        <v>39</v>
      </c>
      <c r="J44" s="56"/>
      <c r="K44" s="55" t="s">
        <v>39</v>
      </c>
      <c r="L44" s="56"/>
      <c r="M44" s="55" t="s">
        <v>39</v>
      </c>
      <c r="N44" s="56"/>
      <c r="O44" s="55" t="s">
        <v>39</v>
      </c>
      <c r="P44" s="56"/>
      <c r="Q44" s="55" t="s">
        <v>39</v>
      </c>
      <c r="R44" s="56"/>
      <c r="S44" s="55" t="s">
        <v>39</v>
      </c>
      <c r="T44" s="56"/>
      <c r="U44" s="55" t="s">
        <v>39</v>
      </c>
      <c r="V44" s="56"/>
      <c r="W44" s="57" t="s">
        <v>39</v>
      </c>
      <c r="X44" s="56"/>
      <c r="Y44" s="55">
        <v>174.1999969482422</v>
      </c>
      <c r="Z44" s="56">
        <v>3</v>
      </c>
      <c r="AA44" s="55">
        <v>178</v>
      </c>
      <c r="AB44" s="56">
        <v>3</v>
      </c>
      <c r="AC44" s="55">
        <v>181.5</v>
      </c>
      <c r="AD44" s="56">
        <v>3</v>
      </c>
      <c r="AE44" s="55">
        <v>224.5</v>
      </c>
      <c r="AF44" s="56"/>
      <c r="AG44" s="55" t="s">
        <v>39</v>
      </c>
      <c r="AH44" s="56"/>
    </row>
    <row r="45" spans="2:34" ht="12.75">
      <c r="B45" s="54" t="s">
        <v>72</v>
      </c>
      <c r="C45" s="55" t="s">
        <v>39</v>
      </c>
      <c r="D45" s="56"/>
      <c r="E45" s="55" t="s">
        <v>39</v>
      </c>
      <c r="F45" s="56"/>
      <c r="G45" s="55" t="s">
        <v>39</v>
      </c>
      <c r="H45" s="56"/>
      <c r="I45" s="55" t="s">
        <v>39</v>
      </c>
      <c r="J45" s="56"/>
      <c r="K45" s="55" t="s">
        <v>39</v>
      </c>
      <c r="L45" s="56"/>
      <c r="M45" s="55" t="s">
        <v>39</v>
      </c>
      <c r="N45" s="56"/>
      <c r="O45" s="55" t="s">
        <v>39</v>
      </c>
      <c r="P45" s="56"/>
      <c r="Q45" s="55" t="s">
        <v>39</v>
      </c>
      <c r="R45" s="56"/>
      <c r="S45" s="55" t="s">
        <v>39</v>
      </c>
      <c r="T45" s="56"/>
      <c r="U45" s="55" t="s">
        <v>39</v>
      </c>
      <c r="V45" s="56"/>
      <c r="W45" s="55" t="s">
        <v>39</v>
      </c>
      <c r="X45" s="56"/>
      <c r="Y45" s="55" t="s">
        <v>39</v>
      </c>
      <c r="Z45" s="56"/>
      <c r="AA45" s="55" t="s">
        <v>39</v>
      </c>
      <c r="AB45" s="56"/>
      <c r="AC45" s="55">
        <v>51.23699951171875</v>
      </c>
      <c r="AD45" s="56"/>
      <c r="AE45" s="55">
        <v>52.46500015258789</v>
      </c>
      <c r="AF45" s="56"/>
      <c r="AG45" s="55" t="s">
        <v>39</v>
      </c>
      <c r="AH45" s="56"/>
    </row>
    <row r="46" spans="2:34" ht="13.5" customHeight="1">
      <c r="B46" s="54" t="s">
        <v>45</v>
      </c>
      <c r="C46" s="55">
        <v>8497.2998046875</v>
      </c>
      <c r="D46" s="56"/>
      <c r="E46" s="55">
        <v>5418.5</v>
      </c>
      <c r="F46" s="56"/>
      <c r="G46" s="55">
        <v>6277.7998046875</v>
      </c>
      <c r="H46" s="56"/>
      <c r="I46" s="55">
        <v>6735.2001953125</v>
      </c>
      <c r="J46" s="56"/>
      <c r="K46" s="55">
        <v>7112</v>
      </c>
      <c r="L46" s="56"/>
      <c r="M46" s="55">
        <v>6233</v>
      </c>
      <c r="N46" s="56"/>
      <c r="O46" s="55">
        <v>5338</v>
      </c>
      <c r="P46" s="56"/>
      <c r="Q46" s="55">
        <v>5114</v>
      </c>
      <c r="R46" s="56"/>
      <c r="S46" s="55">
        <v>5929</v>
      </c>
      <c r="T46" s="56"/>
      <c r="U46" s="55">
        <v>6270</v>
      </c>
      <c r="V46" s="56"/>
      <c r="W46" s="55">
        <v>5680</v>
      </c>
      <c r="X46" s="56"/>
      <c r="Y46" s="55">
        <v>5439</v>
      </c>
      <c r="Z46" s="56"/>
      <c r="AA46" s="55">
        <v>5930</v>
      </c>
      <c r="AB46" s="56"/>
      <c r="AC46" s="55">
        <v>5560</v>
      </c>
      <c r="AD46" s="56"/>
      <c r="AE46" s="55">
        <v>5810</v>
      </c>
      <c r="AF46" s="56"/>
      <c r="AG46" s="55">
        <v>5536</v>
      </c>
      <c r="AH46" s="56"/>
    </row>
    <row r="47" spans="2:38" ht="12.75">
      <c r="B47" s="63" t="s">
        <v>103</v>
      </c>
      <c r="C47" s="64" t="s">
        <v>39</v>
      </c>
      <c r="D47" s="65"/>
      <c r="E47" s="64" t="s">
        <v>39</v>
      </c>
      <c r="F47" s="65"/>
      <c r="G47" s="64" t="s">
        <v>39</v>
      </c>
      <c r="H47" s="65"/>
      <c r="I47" s="64" t="s">
        <v>39</v>
      </c>
      <c r="J47" s="65"/>
      <c r="K47" s="64" t="s">
        <v>39</v>
      </c>
      <c r="L47" s="65"/>
      <c r="M47" s="64" t="s">
        <v>39</v>
      </c>
      <c r="N47" s="65"/>
      <c r="O47" s="64" t="s">
        <v>39</v>
      </c>
      <c r="P47" s="65"/>
      <c r="Q47" s="64" t="s">
        <v>39</v>
      </c>
      <c r="R47" s="65"/>
      <c r="S47" s="64" t="s">
        <v>39</v>
      </c>
      <c r="T47" s="65"/>
      <c r="U47" s="64" t="s">
        <v>39</v>
      </c>
      <c r="V47" s="65"/>
      <c r="W47" s="64" t="s">
        <v>39</v>
      </c>
      <c r="X47" s="65"/>
      <c r="Y47" s="64" t="s">
        <v>39</v>
      </c>
      <c r="Z47" s="65"/>
      <c r="AA47" s="64" t="s">
        <v>39</v>
      </c>
      <c r="AB47" s="65"/>
      <c r="AC47" s="64" t="s">
        <v>39</v>
      </c>
      <c r="AD47" s="65"/>
      <c r="AE47" s="64">
        <v>82</v>
      </c>
      <c r="AF47" s="65">
        <v>4</v>
      </c>
      <c r="AG47" s="64">
        <v>116.64099884033203</v>
      </c>
      <c r="AH47" s="65">
        <v>4</v>
      </c>
      <c r="AL47" s="42"/>
    </row>
    <row r="48" spans="2:34" ht="12.75">
      <c r="B48" s="63" t="s">
        <v>46</v>
      </c>
      <c r="C48" s="64">
        <v>44059</v>
      </c>
      <c r="D48" s="65">
        <v>5</v>
      </c>
      <c r="E48" s="64" t="s">
        <v>39</v>
      </c>
      <c r="F48" s="65"/>
      <c r="G48" s="64">
        <v>40343</v>
      </c>
      <c r="H48" s="65"/>
      <c r="I48" s="64" t="s">
        <v>39</v>
      </c>
      <c r="J48" s="65"/>
      <c r="K48" s="64" t="s">
        <v>39</v>
      </c>
      <c r="L48" s="65"/>
      <c r="M48" s="64" t="s">
        <v>39</v>
      </c>
      <c r="N48" s="65"/>
      <c r="O48" s="64" t="s">
        <v>39</v>
      </c>
      <c r="P48" s="65"/>
      <c r="Q48" s="64" t="s">
        <v>39</v>
      </c>
      <c r="R48" s="65"/>
      <c r="S48" s="64" t="s">
        <v>39</v>
      </c>
      <c r="T48" s="65"/>
      <c r="U48" s="64" t="s">
        <v>39</v>
      </c>
      <c r="V48" s="65"/>
      <c r="W48" s="64" t="s">
        <v>39</v>
      </c>
      <c r="X48" s="65"/>
      <c r="Y48" s="64" t="s">
        <v>39</v>
      </c>
      <c r="Z48" s="65"/>
      <c r="AA48" s="64" t="s">
        <v>39</v>
      </c>
      <c r="AB48" s="65"/>
      <c r="AC48" s="64" t="s">
        <v>39</v>
      </c>
      <c r="AD48" s="65"/>
      <c r="AE48" s="64" t="s">
        <v>39</v>
      </c>
      <c r="AF48" s="65"/>
      <c r="AG48" s="64" t="s">
        <v>39</v>
      </c>
      <c r="AH48" s="65"/>
    </row>
    <row r="49" spans="2:34" ht="12.75">
      <c r="B49" s="63" t="s">
        <v>104</v>
      </c>
      <c r="C49" s="64">
        <v>7.112607002258301</v>
      </c>
      <c r="D49" s="68"/>
      <c r="E49" s="64">
        <v>7.442972183227539</v>
      </c>
      <c r="F49" s="68"/>
      <c r="G49" s="64" t="s">
        <v>39</v>
      </c>
      <c r="H49" s="68"/>
      <c r="I49" s="64" t="s">
        <v>39</v>
      </c>
      <c r="J49" s="68"/>
      <c r="K49" s="64" t="s">
        <v>39</v>
      </c>
      <c r="L49" s="68"/>
      <c r="M49" s="64" t="s">
        <v>39</v>
      </c>
      <c r="N49" s="68"/>
      <c r="O49" s="64">
        <v>7.512189865112305</v>
      </c>
      <c r="P49" s="68"/>
      <c r="Q49" s="64">
        <v>7.544789791107178</v>
      </c>
      <c r="R49" s="68"/>
      <c r="S49" s="64">
        <v>8.304784774780273</v>
      </c>
      <c r="T49" s="68"/>
      <c r="U49" s="64">
        <v>8.436784744262695</v>
      </c>
      <c r="V49" s="68"/>
      <c r="W49" s="64">
        <v>8.563362121582031</v>
      </c>
      <c r="X49" s="68"/>
      <c r="Y49" s="64">
        <v>8.59925365447998</v>
      </c>
      <c r="Z49" s="68"/>
      <c r="AA49" s="64">
        <v>9.353322982788086</v>
      </c>
      <c r="AB49" s="68"/>
      <c r="AC49" s="64">
        <v>9.668087005615234</v>
      </c>
      <c r="AD49" s="68"/>
      <c r="AE49" s="64">
        <v>9.57868766784668</v>
      </c>
      <c r="AF49" s="68"/>
      <c r="AG49" s="64">
        <v>9.2059907913208</v>
      </c>
      <c r="AH49" s="68"/>
    </row>
    <row r="50" spans="2:34" ht="12.75">
      <c r="B50" s="63" t="s">
        <v>127</v>
      </c>
      <c r="C50" s="64" t="s">
        <v>39</v>
      </c>
      <c r="D50" s="65"/>
      <c r="E50" s="64" t="s">
        <v>39</v>
      </c>
      <c r="F50" s="65"/>
      <c r="G50" s="64">
        <v>25018.19921875</v>
      </c>
      <c r="H50" s="65"/>
      <c r="I50" s="64" t="s">
        <v>39</v>
      </c>
      <c r="J50" s="65"/>
      <c r="K50" s="64" t="s">
        <v>39</v>
      </c>
      <c r="L50" s="65"/>
      <c r="M50" s="64" t="s">
        <v>39</v>
      </c>
      <c r="N50" s="65"/>
      <c r="O50" s="64" t="s">
        <v>39</v>
      </c>
      <c r="P50" s="65"/>
      <c r="Q50" s="64" t="s">
        <v>39</v>
      </c>
      <c r="R50" s="65"/>
      <c r="S50" s="64" t="s">
        <v>39</v>
      </c>
      <c r="T50" s="65"/>
      <c r="U50" s="64" t="s">
        <v>39</v>
      </c>
      <c r="V50" s="65"/>
      <c r="W50" s="64" t="s">
        <v>39</v>
      </c>
      <c r="X50" s="65"/>
      <c r="Y50" s="64" t="s">
        <v>39</v>
      </c>
      <c r="Z50" s="65"/>
      <c r="AA50" s="64" t="s">
        <v>39</v>
      </c>
      <c r="AB50" s="65"/>
      <c r="AC50" s="64" t="s">
        <v>39</v>
      </c>
      <c r="AD50" s="65"/>
      <c r="AE50" s="64" t="s">
        <v>39</v>
      </c>
      <c r="AF50" s="65"/>
      <c r="AG50" s="64" t="s">
        <v>39</v>
      </c>
      <c r="AH50" s="65"/>
    </row>
    <row r="51" spans="2:34" ht="12.75">
      <c r="B51" s="63" t="s">
        <v>73</v>
      </c>
      <c r="C51" s="64" t="s">
        <v>39</v>
      </c>
      <c r="D51" s="65"/>
      <c r="E51" s="64" t="s">
        <v>39</v>
      </c>
      <c r="F51" s="65"/>
      <c r="G51" s="64" t="s">
        <v>39</v>
      </c>
      <c r="H51" s="65"/>
      <c r="I51" s="64" t="s">
        <v>39</v>
      </c>
      <c r="J51" s="65"/>
      <c r="K51" s="64" t="s">
        <v>39</v>
      </c>
      <c r="L51" s="65"/>
      <c r="M51" s="64">
        <v>451847</v>
      </c>
      <c r="N51" s="65"/>
      <c r="O51" s="64">
        <v>444040</v>
      </c>
      <c r="P51" s="65"/>
      <c r="Q51" s="64">
        <v>445070</v>
      </c>
      <c r="R51" s="65"/>
      <c r="S51" s="64">
        <v>440440</v>
      </c>
      <c r="T51" s="65"/>
      <c r="U51" s="64">
        <v>428600</v>
      </c>
      <c r="V51" s="65"/>
      <c r="W51" s="64">
        <v>450420</v>
      </c>
      <c r="X51" s="65"/>
      <c r="Y51" s="64">
        <v>457220</v>
      </c>
      <c r="Z51" s="65"/>
      <c r="AA51" s="64">
        <v>470670</v>
      </c>
      <c r="AB51" s="65"/>
      <c r="AC51" s="64">
        <v>472390</v>
      </c>
      <c r="AD51" s="65"/>
      <c r="AE51" s="64">
        <v>479640</v>
      </c>
      <c r="AF51" s="65"/>
      <c r="AG51" s="64">
        <v>483947</v>
      </c>
      <c r="AH51" s="65"/>
    </row>
    <row r="52" spans="2:34" ht="12.75">
      <c r="B52" s="54" t="s">
        <v>9</v>
      </c>
      <c r="C52" s="55">
        <v>221</v>
      </c>
      <c r="D52" s="56"/>
      <c r="E52" s="55">
        <v>303</v>
      </c>
      <c r="F52" s="56"/>
      <c r="G52" s="55">
        <v>188</v>
      </c>
      <c r="H52" s="56"/>
      <c r="I52" s="55">
        <v>224</v>
      </c>
      <c r="J52" s="56"/>
      <c r="K52" s="55">
        <v>238</v>
      </c>
      <c r="L52" s="56"/>
      <c r="M52" s="55">
        <v>106</v>
      </c>
      <c r="N52" s="56"/>
      <c r="O52" s="55">
        <v>261</v>
      </c>
      <c r="P52" s="56"/>
      <c r="Q52" s="55">
        <v>301</v>
      </c>
      <c r="R52" s="56"/>
      <c r="S52" s="55">
        <v>252</v>
      </c>
      <c r="T52" s="56"/>
      <c r="U52" s="55">
        <v>252</v>
      </c>
      <c r="V52" s="56"/>
      <c r="W52" s="55">
        <v>111</v>
      </c>
      <c r="X52" s="56"/>
      <c r="Y52" s="55">
        <v>298</v>
      </c>
      <c r="Z52" s="56"/>
      <c r="AA52" s="55">
        <v>320</v>
      </c>
      <c r="AB52" s="56"/>
      <c r="AC52" s="55">
        <v>187</v>
      </c>
      <c r="AD52" s="56"/>
      <c r="AE52" s="55">
        <v>332</v>
      </c>
      <c r="AF52" s="56"/>
      <c r="AG52" s="55" t="s">
        <v>39</v>
      </c>
      <c r="AH52" s="56"/>
    </row>
    <row r="53" spans="2:34" ht="12.75">
      <c r="B53" s="54" t="s">
        <v>10</v>
      </c>
      <c r="C53" s="55">
        <v>2.7200000286102295</v>
      </c>
      <c r="D53" s="61">
        <v>6</v>
      </c>
      <c r="E53" s="55">
        <v>3.4100000858306885</v>
      </c>
      <c r="F53" s="61">
        <v>6</v>
      </c>
      <c r="G53" s="55">
        <v>3.1600000858306885</v>
      </c>
      <c r="H53" s="61">
        <v>6</v>
      </c>
      <c r="I53" s="55">
        <v>3.9000000953674316</v>
      </c>
      <c r="J53" s="61">
        <v>6</v>
      </c>
      <c r="K53" s="55">
        <v>2.569999933242798</v>
      </c>
      <c r="L53" s="61">
        <v>6</v>
      </c>
      <c r="M53" s="55">
        <v>2.690000057220459</v>
      </c>
      <c r="N53" s="61">
        <v>6</v>
      </c>
      <c r="O53" s="55">
        <v>2.7300000190734863</v>
      </c>
      <c r="P53" s="61">
        <v>6</v>
      </c>
      <c r="Q53" s="55">
        <v>2.2899999618530273</v>
      </c>
      <c r="R53" s="61">
        <v>6</v>
      </c>
      <c r="S53" s="55">
        <v>1.2000000476837158</v>
      </c>
      <c r="T53" s="61">
        <v>6</v>
      </c>
      <c r="U53" s="55">
        <v>1.2400000095367432</v>
      </c>
      <c r="V53" s="61">
        <v>6</v>
      </c>
      <c r="W53" s="55">
        <v>1.1200000047683716</v>
      </c>
      <c r="X53" s="61">
        <v>6</v>
      </c>
      <c r="Y53" s="55">
        <v>1.590000033378601</v>
      </c>
      <c r="Z53" s="61">
        <v>6</v>
      </c>
      <c r="AA53" s="55">
        <v>2.5199999809265137</v>
      </c>
      <c r="AB53" s="61">
        <v>6</v>
      </c>
      <c r="AC53" s="55">
        <v>6.239999771118164</v>
      </c>
      <c r="AD53" s="61">
        <v>6</v>
      </c>
      <c r="AE53" s="55">
        <v>6.949999809265137</v>
      </c>
      <c r="AF53" s="61">
        <v>6</v>
      </c>
      <c r="AG53" s="55">
        <v>6.010000228881836</v>
      </c>
      <c r="AH53" s="61">
        <v>6</v>
      </c>
    </row>
    <row r="54" spans="2:34" ht="12.75">
      <c r="B54" s="54" t="s">
        <v>74</v>
      </c>
      <c r="C54" s="55" t="s">
        <v>39</v>
      </c>
      <c r="D54" s="56"/>
      <c r="E54" s="55" t="s">
        <v>39</v>
      </c>
      <c r="F54" s="56"/>
      <c r="G54" s="55" t="s">
        <v>39</v>
      </c>
      <c r="H54" s="56"/>
      <c r="I54" s="55" t="s">
        <v>39</v>
      </c>
      <c r="J54" s="56"/>
      <c r="K54" s="55" t="s">
        <v>39</v>
      </c>
      <c r="L54" s="56"/>
      <c r="M54" s="55" t="s">
        <v>39</v>
      </c>
      <c r="N54" s="56"/>
      <c r="O54" s="55">
        <v>103.58399963378906</v>
      </c>
      <c r="P54" s="56"/>
      <c r="Q54" s="55">
        <v>97.802001953125</v>
      </c>
      <c r="R54" s="56"/>
      <c r="S54" s="55">
        <v>93.0530014038086</v>
      </c>
      <c r="T54" s="56"/>
      <c r="U54" s="55">
        <v>94.66999816894531</v>
      </c>
      <c r="V54" s="56"/>
      <c r="W54" s="55">
        <v>98.97699737548828</v>
      </c>
      <c r="X54" s="56"/>
      <c r="Y54" s="55">
        <v>98.89900207519531</v>
      </c>
      <c r="Z54" s="56"/>
      <c r="AA54" s="55">
        <v>99.78900146484375</v>
      </c>
      <c r="AB54" s="56"/>
      <c r="AC54" s="55">
        <v>102.72799682617188</v>
      </c>
      <c r="AD54" s="56"/>
      <c r="AE54" s="55" t="s">
        <v>39</v>
      </c>
      <c r="AF54" s="56"/>
      <c r="AG54" s="55" t="s">
        <v>39</v>
      </c>
      <c r="AH54" s="56"/>
    </row>
    <row r="55" spans="2:34" ht="12.75">
      <c r="B55" s="54" t="s">
        <v>128</v>
      </c>
      <c r="C55" s="55">
        <v>1100</v>
      </c>
      <c r="D55" s="56">
        <v>5</v>
      </c>
      <c r="E55" s="55" t="s">
        <v>39</v>
      </c>
      <c r="F55" s="56"/>
      <c r="G55" s="55" t="s">
        <v>39</v>
      </c>
      <c r="H55" s="56"/>
      <c r="I55" s="55" t="s">
        <v>39</v>
      </c>
      <c r="J55" s="56"/>
      <c r="K55" s="55" t="s">
        <v>39</v>
      </c>
      <c r="L55" s="56"/>
      <c r="M55" s="55" t="s">
        <v>39</v>
      </c>
      <c r="N55" s="56"/>
      <c r="O55" s="55" t="s">
        <v>39</v>
      </c>
      <c r="P55" s="56"/>
      <c r="Q55" s="55" t="s">
        <v>39</v>
      </c>
      <c r="R55" s="56"/>
      <c r="S55" s="55" t="s">
        <v>39</v>
      </c>
      <c r="T55" s="56"/>
      <c r="U55" s="55" t="s">
        <v>39</v>
      </c>
      <c r="V55" s="56"/>
      <c r="W55" s="55" t="s">
        <v>39</v>
      </c>
      <c r="X55" s="56"/>
      <c r="Y55" s="55" t="s">
        <v>39</v>
      </c>
      <c r="Z55" s="56"/>
      <c r="AA55" s="55" t="s">
        <v>39</v>
      </c>
      <c r="AB55" s="56"/>
      <c r="AC55" s="55" t="s">
        <v>39</v>
      </c>
      <c r="AD55" s="56"/>
      <c r="AE55" s="55" t="s">
        <v>39</v>
      </c>
      <c r="AF55" s="56"/>
      <c r="AG55" s="55" t="s">
        <v>39</v>
      </c>
      <c r="AH55" s="56"/>
    </row>
    <row r="56" spans="2:34" ht="12.75">
      <c r="B56" s="54" t="s">
        <v>47</v>
      </c>
      <c r="C56" s="55" t="s">
        <v>39</v>
      </c>
      <c r="D56" s="56"/>
      <c r="E56" s="55" t="s">
        <v>39</v>
      </c>
      <c r="F56" s="56"/>
      <c r="G56" s="55" t="s">
        <v>39</v>
      </c>
      <c r="H56" s="56"/>
      <c r="I56" s="55" t="s">
        <v>39</v>
      </c>
      <c r="J56" s="56"/>
      <c r="K56" s="55" t="s">
        <v>39</v>
      </c>
      <c r="L56" s="56"/>
      <c r="M56" s="55">
        <v>362</v>
      </c>
      <c r="N56" s="56"/>
      <c r="O56" s="55">
        <v>679</v>
      </c>
      <c r="P56" s="56"/>
      <c r="Q56" s="55">
        <v>506</v>
      </c>
      <c r="R56" s="56"/>
      <c r="S56" s="55">
        <v>355</v>
      </c>
      <c r="T56" s="56"/>
      <c r="U56" s="55">
        <v>656</v>
      </c>
      <c r="V56" s="56"/>
      <c r="W56" s="55">
        <v>336</v>
      </c>
      <c r="X56" s="56"/>
      <c r="Y56" s="55">
        <v>305</v>
      </c>
      <c r="Z56" s="56"/>
      <c r="AA56" s="55">
        <v>372</v>
      </c>
      <c r="AB56" s="56"/>
      <c r="AC56" s="55">
        <v>174</v>
      </c>
      <c r="AD56" s="56"/>
      <c r="AE56" s="55">
        <v>232</v>
      </c>
      <c r="AF56" s="56"/>
      <c r="AG56" s="55" t="s">
        <v>39</v>
      </c>
      <c r="AH56" s="56"/>
    </row>
    <row r="57" spans="1:34" s="62" customFormat="1" ht="12.75">
      <c r="A57" s="40"/>
      <c r="B57" s="66" t="s">
        <v>75</v>
      </c>
      <c r="C57" s="67">
        <v>4114</v>
      </c>
      <c r="D57" s="65"/>
      <c r="E57" s="67">
        <v>4509</v>
      </c>
      <c r="F57" s="65"/>
      <c r="G57" s="67">
        <v>4984</v>
      </c>
      <c r="H57" s="65"/>
      <c r="I57" s="67">
        <v>5733</v>
      </c>
      <c r="J57" s="65"/>
      <c r="K57" s="67">
        <v>4981</v>
      </c>
      <c r="L57" s="65"/>
      <c r="M57" s="67">
        <v>4339</v>
      </c>
      <c r="N57" s="65"/>
      <c r="O57" s="67">
        <v>4336</v>
      </c>
      <c r="P57" s="65"/>
      <c r="Q57" s="67">
        <v>3691</v>
      </c>
      <c r="R57" s="65"/>
      <c r="S57" s="67">
        <v>2896</v>
      </c>
      <c r="T57" s="65"/>
      <c r="U57" s="67">
        <v>5044</v>
      </c>
      <c r="V57" s="65"/>
      <c r="W57" s="67">
        <v>4653</v>
      </c>
      <c r="X57" s="65"/>
      <c r="Y57" s="67">
        <v>2794</v>
      </c>
      <c r="Z57" s="65"/>
      <c r="AA57" s="67">
        <v>3600</v>
      </c>
      <c r="AB57" s="65"/>
      <c r="AC57" s="67">
        <v>3252</v>
      </c>
      <c r="AD57" s="65"/>
      <c r="AE57" s="67">
        <v>4431</v>
      </c>
      <c r="AF57" s="65"/>
      <c r="AG57" s="67">
        <v>4987</v>
      </c>
      <c r="AH57" s="65"/>
    </row>
    <row r="58" spans="2:34" ht="12.75">
      <c r="B58" s="63" t="s">
        <v>11</v>
      </c>
      <c r="C58" s="64" t="s">
        <v>39</v>
      </c>
      <c r="D58" s="65"/>
      <c r="E58" s="64" t="s">
        <v>39</v>
      </c>
      <c r="F58" s="65"/>
      <c r="G58" s="64" t="s">
        <v>39</v>
      </c>
      <c r="H58" s="65"/>
      <c r="I58" s="64" t="s">
        <v>39</v>
      </c>
      <c r="J58" s="65"/>
      <c r="K58" s="64">
        <v>34</v>
      </c>
      <c r="L58" s="65"/>
      <c r="M58" s="64">
        <v>45</v>
      </c>
      <c r="N58" s="65"/>
      <c r="O58" s="64">
        <v>50</v>
      </c>
      <c r="P58" s="65"/>
      <c r="Q58" s="64">
        <v>61</v>
      </c>
      <c r="R58" s="65"/>
      <c r="S58" s="64">
        <v>76</v>
      </c>
      <c r="T58" s="65"/>
      <c r="U58" s="64">
        <v>84</v>
      </c>
      <c r="V58" s="65"/>
      <c r="W58" s="64">
        <v>95</v>
      </c>
      <c r="X58" s="65"/>
      <c r="Y58" s="64">
        <v>95</v>
      </c>
      <c r="Z58" s="65"/>
      <c r="AA58" s="64">
        <v>93</v>
      </c>
      <c r="AB58" s="65"/>
      <c r="AC58" s="64">
        <v>71</v>
      </c>
      <c r="AD58" s="65"/>
      <c r="AE58" s="64">
        <v>31</v>
      </c>
      <c r="AF58" s="65"/>
      <c r="AG58" s="64">
        <v>39</v>
      </c>
      <c r="AH58" s="65"/>
    </row>
    <row r="59" spans="2:34" ht="12.75">
      <c r="B59" s="63" t="s">
        <v>12</v>
      </c>
      <c r="C59" s="64">
        <v>2787</v>
      </c>
      <c r="D59" s="68"/>
      <c r="E59" s="64">
        <v>2024</v>
      </c>
      <c r="F59" s="68"/>
      <c r="G59" s="64">
        <v>1953</v>
      </c>
      <c r="H59" s="68"/>
      <c r="I59" s="64">
        <v>1906</v>
      </c>
      <c r="J59" s="68"/>
      <c r="K59" s="64">
        <v>1730</v>
      </c>
      <c r="L59" s="68"/>
      <c r="M59" s="64">
        <v>1419</v>
      </c>
      <c r="N59" s="68"/>
      <c r="O59" s="64">
        <v>1363</v>
      </c>
      <c r="P59" s="68"/>
      <c r="Q59" s="64">
        <v>1310</v>
      </c>
      <c r="R59" s="68"/>
      <c r="S59" s="64">
        <v>1368</v>
      </c>
      <c r="T59" s="68"/>
      <c r="U59" s="64">
        <v>1695</v>
      </c>
      <c r="V59" s="68"/>
      <c r="W59" s="64">
        <v>1626</v>
      </c>
      <c r="X59" s="68"/>
      <c r="Y59" s="64">
        <v>1564</v>
      </c>
      <c r="Z59" s="68"/>
      <c r="AA59" s="64">
        <v>1557</v>
      </c>
      <c r="AB59" s="68"/>
      <c r="AC59" s="64">
        <v>1589</v>
      </c>
      <c r="AD59" s="68"/>
      <c r="AE59" s="64">
        <v>1608</v>
      </c>
      <c r="AF59" s="68"/>
      <c r="AG59" s="64">
        <v>1572</v>
      </c>
      <c r="AH59" s="68"/>
    </row>
    <row r="60" spans="1:34" s="62" customFormat="1" ht="12.75">
      <c r="A60" s="40"/>
      <c r="B60" s="66" t="s">
        <v>13</v>
      </c>
      <c r="C60" s="67" t="s">
        <v>39</v>
      </c>
      <c r="D60" s="65"/>
      <c r="E60" s="67" t="s">
        <v>39</v>
      </c>
      <c r="F60" s="65"/>
      <c r="G60" s="67">
        <v>10</v>
      </c>
      <c r="H60" s="65"/>
      <c r="I60" s="67">
        <v>16</v>
      </c>
      <c r="J60" s="65"/>
      <c r="K60" s="67">
        <v>20</v>
      </c>
      <c r="L60" s="65"/>
      <c r="M60" s="67">
        <v>18</v>
      </c>
      <c r="N60" s="65"/>
      <c r="O60" s="67">
        <v>17</v>
      </c>
      <c r="P60" s="65"/>
      <c r="Q60" s="67">
        <v>15</v>
      </c>
      <c r="R60" s="65"/>
      <c r="S60" s="67">
        <v>18</v>
      </c>
      <c r="T60" s="65"/>
      <c r="U60" s="67">
        <v>19</v>
      </c>
      <c r="V60" s="65"/>
      <c r="W60" s="67">
        <v>17</v>
      </c>
      <c r="X60" s="65"/>
      <c r="Y60" s="67">
        <v>16</v>
      </c>
      <c r="Z60" s="65"/>
      <c r="AA60" s="67">
        <v>5</v>
      </c>
      <c r="AB60" s="65"/>
      <c r="AC60" s="67">
        <v>3</v>
      </c>
      <c r="AD60" s="65"/>
      <c r="AE60" s="67">
        <v>8</v>
      </c>
      <c r="AF60" s="65"/>
      <c r="AG60" s="67">
        <v>10</v>
      </c>
      <c r="AH60" s="65"/>
    </row>
    <row r="61" spans="1:34" s="62" customFormat="1" ht="12.75">
      <c r="A61" s="40"/>
      <c r="B61" s="66" t="s">
        <v>14</v>
      </c>
      <c r="C61" s="67">
        <v>54733</v>
      </c>
      <c r="D61" s="65">
        <v>7</v>
      </c>
      <c r="E61" s="67" t="s">
        <v>39</v>
      </c>
      <c r="F61" s="65"/>
      <c r="G61" s="67" t="s">
        <v>39</v>
      </c>
      <c r="H61" s="65"/>
      <c r="I61" s="67" t="s">
        <v>39</v>
      </c>
      <c r="J61" s="65"/>
      <c r="K61" s="67" t="s">
        <v>39</v>
      </c>
      <c r="L61" s="65"/>
      <c r="M61" s="67" t="s">
        <v>39</v>
      </c>
      <c r="N61" s="65"/>
      <c r="O61" s="67" t="s">
        <v>39</v>
      </c>
      <c r="P61" s="65"/>
      <c r="Q61" s="67" t="s">
        <v>39</v>
      </c>
      <c r="R61" s="65"/>
      <c r="S61" s="67" t="s">
        <v>39</v>
      </c>
      <c r="T61" s="65"/>
      <c r="U61" s="67" t="s">
        <v>39</v>
      </c>
      <c r="V61" s="65"/>
      <c r="W61" s="67">
        <v>52880</v>
      </c>
      <c r="X61" s="65"/>
      <c r="Y61" s="67">
        <v>53100</v>
      </c>
      <c r="Z61" s="65"/>
      <c r="AA61" s="67">
        <v>53600</v>
      </c>
      <c r="AB61" s="65"/>
      <c r="AC61" s="67">
        <v>54030</v>
      </c>
      <c r="AD61" s="65"/>
      <c r="AE61" s="67">
        <v>56150</v>
      </c>
      <c r="AF61" s="65"/>
      <c r="AG61" s="67">
        <v>56650</v>
      </c>
      <c r="AH61" s="65"/>
    </row>
    <row r="62" spans="2:34" ht="12.75">
      <c r="B62" s="54" t="s">
        <v>76</v>
      </c>
      <c r="C62" s="55">
        <v>2720</v>
      </c>
      <c r="D62" s="56"/>
      <c r="E62" s="55">
        <v>1430</v>
      </c>
      <c r="F62" s="56"/>
      <c r="G62" s="55">
        <v>1373</v>
      </c>
      <c r="H62" s="56"/>
      <c r="I62" s="55">
        <v>1306</v>
      </c>
      <c r="J62" s="56"/>
      <c r="K62" s="55">
        <v>1282</v>
      </c>
      <c r="L62" s="56"/>
      <c r="M62" s="55">
        <v>1228</v>
      </c>
      <c r="N62" s="56"/>
      <c r="O62" s="55">
        <v>1216</v>
      </c>
      <c r="P62" s="56"/>
      <c r="Q62" s="55">
        <v>1199</v>
      </c>
      <c r="R62" s="56"/>
      <c r="S62" s="55">
        <v>1177</v>
      </c>
      <c r="T62" s="56"/>
      <c r="U62" s="55">
        <v>1436</v>
      </c>
      <c r="V62" s="56"/>
      <c r="W62" s="55">
        <v>1439</v>
      </c>
      <c r="X62" s="56"/>
      <c r="Y62" s="55">
        <v>1304</v>
      </c>
      <c r="Z62" s="56"/>
      <c r="AA62" s="55">
        <v>1324</v>
      </c>
      <c r="AB62" s="56"/>
      <c r="AC62" s="55">
        <v>1586</v>
      </c>
      <c r="AD62" s="56"/>
      <c r="AE62" s="55">
        <v>1276</v>
      </c>
      <c r="AF62" s="56"/>
      <c r="AG62" s="55">
        <v>1056</v>
      </c>
      <c r="AH62" s="56"/>
    </row>
    <row r="63" spans="2:34" ht="12.75">
      <c r="B63" s="54" t="s">
        <v>60</v>
      </c>
      <c r="C63" s="55">
        <v>50.060001373291016</v>
      </c>
      <c r="D63" s="61" t="s">
        <v>129</v>
      </c>
      <c r="E63" s="55">
        <v>56.75</v>
      </c>
      <c r="F63" s="61" t="s">
        <v>129</v>
      </c>
      <c r="G63" s="55">
        <v>55.400001525878906</v>
      </c>
      <c r="H63" s="61" t="s">
        <v>129</v>
      </c>
      <c r="I63" s="55">
        <v>56.2599983215332</v>
      </c>
      <c r="J63" s="61" t="s">
        <v>129</v>
      </c>
      <c r="K63" s="55">
        <v>52.11000061035156</v>
      </c>
      <c r="L63" s="61" t="s">
        <v>129</v>
      </c>
      <c r="M63" s="55">
        <v>61.43000030517578</v>
      </c>
      <c r="N63" s="61" t="s">
        <v>129</v>
      </c>
      <c r="O63" s="55">
        <v>60.15999984741211</v>
      </c>
      <c r="P63" s="61" t="s">
        <v>129</v>
      </c>
      <c r="Q63" s="55">
        <v>62.099998474121094</v>
      </c>
      <c r="R63" s="61" t="s">
        <v>129</v>
      </c>
      <c r="S63" s="55" t="s">
        <v>39</v>
      </c>
      <c r="T63" s="61"/>
      <c r="U63" s="55" t="s">
        <v>39</v>
      </c>
      <c r="V63" s="61"/>
      <c r="W63" s="55" t="s">
        <v>39</v>
      </c>
      <c r="X63" s="61"/>
      <c r="Y63" s="55" t="s">
        <v>39</v>
      </c>
      <c r="Z63" s="61"/>
      <c r="AA63" s="55" t="s">
        <v>39</v>
      </c>
      <c r="AB63" s="61"/>
      <c r="AC63" s="55" t="s">
        <v>39</v>
      </c>
      <c r="AD63" s="61"/>
      <c r="AE63" s="55" t="s">
        <v>39</v>
      </c>
      <c r="AF63" s="61"/>
      <c r="AG63" s="55" t="s">
        <v>39</v>
      </c>
      <c r="AH63" s="61"/>
    </row>
    <row r="64" spans="2:34" ht="12.75">
      <c r="B64" s="54" t="s">
        <v>15</v>
      </c>
      <c r="C64" s="55">
        <v>2087</v>
      </c>
      <c r="D64" s="56"/>
      <c r="E64" s="55">
        <v>2278</v>
      </c>
      <c r="F64" s="56"/>
      <c r="G64" s="55" t="s">
        <v>39</v>
      </c>
      <c r="H64" s="56"/>
      <c r="I64" s="55" t="s">
        <v>39</v>
      </c>
      <c r="J64" s="56"/>
      <c r="K64" s="55" t="s">
        <v>39</v>
      </c>
      <c r="L64" s="56"/>
      <c r="M64" s="55">
        <v>2043</v>
      </c>
      <c r="N64" s="56"/>
      <c r="O64" s="55" t="s">
        <v>39</v>
      </c>
      <c r="P64" s="56"/>
      <c r="Q64" s="55">
        <v>2034</v>
      </c>
      <c r="R64" s="56"/>
      <c r="S64" s="55" t="s">
        <v>39</v>
      </c>
      <c r="T64" s="56"/>
      <c r="U64" s="55" t="s">
        <v>39</v>
      </c>
      <c r="V64" s="56"/>
      <c r="W64" s="55" t="s">
        <v>39</v>
      </c>
      <c r="X64" s="56"/>
      <c r="Y64" s="55" t="s">
        <v>39</v>
      </c>
      <c r="Z64" s="56"/>
      <c r="AA64" s="55" t="s">
        <v>39</v>
      </c>
      <c r="AB64" s="56"/>
      <c r="AC64" s="55" t="s">
        <v>39</v>
      </c>
      <c r="AD64" s="56"/>
      <c r="AE64" s="55" t="s">
        <v>39</v>
      </c>
      <c r="AF64" s="56"/>
      <c r="AG64" s="55" t="s">
        <v>39</v>
      </c>
      <c r="AH64" s="56"/>
    </row>
    <row r="65" spans="2:34" ht="12.75">
      <c r="B65" s="54" t="s">
        <v>16</v>
      </c>
      <c r="C65" s="55">
        <v>31485</v>
      </c>
      <c r="D65" s="56"/>
      <c r="E65" s="55">
        <v>34645</v>
      </c>
      <c r="F65" s="56">
        <v>10</v>
      </c>
      <c r="G65" s="55" t="s">
        <v>39</v>
      </c>
      <c r="H65" s="56"/>
      <c r="I65" s="55">
        <v>24240</v>
      </c>
      <c r="J65" s="56"/>
      <c r="K65" s="55">
        <v>26258</v>
      </c>
      <c r="L65" s="56"/>
      <c r="M65" s="55">
        <v>26174</v>
      </c>
      <c r="N65" s="56"/>
      <c r="O65" s="55">
        <v>26456</v>
      </c>
      <c r="P65" s="56"/>
      <c r="Q65" s="55">
        <v>27222</v>
      </c>
      <c r="R65" s="56"/>
      <c r="S65" s="55">
        <v>26923</v>
      </c>
      <c r="T65" s="56"/>
      <c r="U65" s="55">
        <v>28593</v>
      </c>
      <c r="V65" s="56"/>
      <c r="W65" s="55">
        <v>27289</v>
      </c>
      <c r="X65" s="56"/>
      <c r="Y65" s="55">
        <v>27554</v>
      </c>
      <c r="Z65" s="56"/>
      <c r="AA65" s="55">
        <v>26368</v>
      </c>
      <c r="AB65" s="56"/>
      <c r="AC65" s="55">
        <v>25905</v>
      </c>
      <c r="AD65" s="56"/>
      <c r="AE65" s="55" t="s">
        <v>39</v>
      </c>
      <c r="AF65" s="56"/>
      <c r="AG65" s="55" t="s">
        <v>39</v>
      </c>
      <c r="AH65" s="56"/>
    </row>
    <row r="66" spans="2:34" ht="12.75">
      <c r="B66" s="54" t="s">
        <v>77</v>
      </c>
      <c r="C66" s="55">
        <v>2819</v>
      </c>
      <c r="D66" s="56"/>
      <c r="E66" s="55">
        <v>1523.5</v>
      </c>
      <c r="F66" s="56"/>
      <c r="G66" s="55">
        <v>1835</v>
      </c>
      <c r="H66" s="56"/>
      <c r="I66" s="55">
        <v>1210.5</v>
      </c>
      <c r="J66" s="56"/>
      <c r="K66" s="55">
        <v>2230</v>
      </c>
      <c r="L66" s="56"/>
      <c r="M66" s="55">
        <v>2102</v>
      </c>
      <c r="N66" s="56"/>
      <c r="O66" s="55">
        <v>1611</v>
      </c>
      <c r="P66" s="56"/>
      <c r="Q66" s="55">
        <v>1615.0999755859375</v>
      </c>
      <c r="R66" s="56"/>
      <c r="S66" s="55">
        <v>1004.4000244140625</v>
      </c>
      <c r="T66" s="56"/>
      <c r="U66" s="55">
        <v>723</v>
      </c>
      <c r="V66" s="56"/>
      <c r="W66" s="55">
        <v>807</v>
      </c>
      <c r="X66" s="56"/>
      <c r="Y66" s="55">
        <v>1001.2999877929688</v>
      </c>
      <c r="Z66" s="56"/>
      <c r="AA66" s="55">
        <v>1249</v>
      </c>
      <c r="AB66" s="56"/>
      <c r="AC66" s="55">
        <v>1278</v>
      </c>
      <c r="AD66" s="56"/>
      <c r="AE66" s="55">
        <v>1395</v>
      </c>
      <c r="AF66" s="56"/>
      <c r="AG66" s="55" t="s">
        <v>39</v>
      </c>
      <c r="AH66" s="56"/>
    </row>
    <row r="67" spans="1:34" s="62" customFormat="1" ht="12.75">
      <c r="A67" s="40"/>
      <c r="B67" s="66" t="s">
        <v>17</v>
      </c>
      <c r="C67" s="67" t="s">
        <v>39</v>
      </c>
      <c r="D67" s="65"/>
      <c r="E67" s="67">
        <v>35751</v>
      </c>
      <c r="F67" s="65"/>
      <c r="G67" s="67" t="s">
        <v>39</v>
      </c>
      <c r="H67" s="65"/>
      <c r="I67" s="67" t="s">
        <v>39</v>
      </c>
      <c r="J67" s="65"/>
      <c r="K67" s="67">
        <v>33880</v>
      </c>
      <c r="L67" s="65"/>
      <c r="M67" s="67" t="s">
        <v>39</v>
      </c>
      <c r="N67" s="65"/>
      <c r="O67" s="67" t="s">
        <v>39</v>
      </c>
      <c r="P67" s="65"/>
      <c r="Q67" s="67">
        <v>31802</v>
      </c>
      <c r="R67" s="65"/>
      <c r="S67" s="67" t="s">
        <v>39</v>
      </c>
      <c r="T67" s="65"/>
      <c r="U67" s="67" t="s">
        <v>39</v>
      </c>
      <c r="V67" s="65"/>
      <c r="W67" s="67">
        <v>29524</v>
      </c>
      <c r="X67" s="65"/>
      <c r="Y67" s="67" t="s">
        <v>39</v>
      </c>
      <c r="Z67" s="65"/>
      <c r="AA67" s="67" t="s">
        <v>39</v>
      </c>
      <c r="AB67" s="65"/>
      <c r="AC67" s="67">
        <v>26476</v>
      </c>
      <c r="AD67" s="65"/>
      <c r="AE67" s="67" t="s">
        <v>39</v>
      </c>
      <c r="AF67" s="65"/>
      <c r="AG67" s="67" t="s">
        <v>39</v>
      </c>
      <c r="AH67" s="65"/>
    </row>
    <row r="68" spans="2:34" ht="12.75">
      <c r="B68" s="63" t="s">
        <v>48</v>
      </c>
      <c r="C68" s="64">
        <v>5839.7998046875</v>
      </c>
      <c r="D68" s="65"/>
      <c r="E68" s="64">
        <v>4631.89990234375</v>
      </c>
      <c r="F68" s="65"/>
      <c r="G68" s="64">
        <v>4602.5</v>
      </c>
      <c r="H68" s="65"/>
      <c r="I68" s="64" t="s">
        <v>39</v>
      </c>
      <c r="J68" s="65"/>
      <c r="K68" s="64" t="s">
        <v>39</v>
      </c>
      <c r="L68" s="65"/>
      <c r="M68" s="64" t="s">
        <v>39</v>
      </c>
      <c r="N68" s="65"/>
      <c r="O68" s="64">
        <v>6471</v>
      </c>
      <c r="P68" s="65"/>
      <c r="Q68" s="64">
        <v>6384</v>
      </c>
      <c r="R68" s="65"/>
      <c r="S68" s="64">
        <v>6072</v>
      </c>
      <c r="T68" s="65"/>
      <c r="U68" s="64">
        <v>5735</v>
      </c>
      <c r="V68" s="65"/>
      <c r="W68" s="64">
        <v>5843</v>
      </c>
      <c r="X68" s="65"/>
      <c r="Y68" s="64">
        <v>5882</v>
      </c>
      <c r="Z68" s="65"/>
      <c r="AA68" s="64">
        <v>5768</v>
      </c>
      <c r="AB68" s="65"/>
      <c r="AC68" s="64">
        <v>5820</v>
      </c>
      <c r="AD68" s="65"/>
      <c r="AE68" s="64" t="s">
        <v>39</v>
      </c>
      <c r="AF68" s="65"/>
      <c r="AG68" s="64" t="s">
        <v>39</v>
      </c>
      <c r="AH68" s="65"/>
    </row>
    <row r="69" spans="2:34" ht="12.75">
      <c r="B69" s="63" t="s">
        <v>0</v>
      </c>
      <c r="C69" s="64" t="s">
        <v>39</v>
      </c>
      <c r="D69" s="68"/>
      <c r="E69" s="64" t="s">
        <v>39</v>
      </c>
      <c r="F69" s="68"/>
      <c r="G69" s="64">
        <v>53.939998626708984</v>
      </c>
      <c r="H69" s="68"/>
      <c r="I69" s="64" t="s">
        <v>39</v>
      </c>
      <c r="J69" s="68"/>
      <c r="K69" s="64" t="s">
        <v>39</v>
      </c>
      <c r="L69" s="68"/>
      <c r="M69" s="64" t="s">
        <v>39</v>
      </c>
      <c r="N69" s="68"/>
      <c r="O69" s="64" t="s">
        <v>39</v>
      </c>
      <c r="P69" s="68"/>
      <c r="Q69" s="64" t="s">
        <v>39</v>
      </c>
      <c r="R69" s="68"/>
      <c r="S69" s="64" t="s">
        <v>39</v>
      </c>
      <c r="T69" s="68"/>
      <c r="U69" s="64" t="s">
        <v>39</v>
      </c>
      <c r="V69" s="68"/>
      <c r="W69" s="64" t="s">
        <v>39</v>
      </c>
      <c r="X69" s="68"/>
      <c r="Y69" s="64" t="s">
        <v>39</v>
      </c>
      <c r="Z69" s="68"/>
      <c r="AA69" s="64" t="s">
        <v>39</v>
      </c>
      <c r="AB69" s="68"/>
      <c r="AC69" s="64" t="s">
        <v>39</v>
      </c>
      <c r="AD69" s="68"/>
      <c r="AE69" s="64" t="s">
        <v>39</v>
      </c>
      <c r="AF69" s="68"/>
      <c r="AG69" s="64" t="s">
        <v>39</v>
      </c>
      <c r="AH69" s="68"/>
    </row>
    <row r="70" spans="1:34" s="62" customFormat="1" ht="12.75">
      <c r="A70" s="40"/>
      <c r="B70" s="66" t="s">
        <v>61</v>
      </c>
      <c r="C70" s="67" t="s">
        <v>39</v>
      </c>
      <c r="D70" s="65"/>
      <c r="E70" s="67" t="s">
        <v>39</v>
      </c>
      <c r="F70" s="65"/>
      <c r="G70" s="67" t="s">
        <v>39</v>
      </c>
      <c r="H70" s="65"/>
      <c r="I70" s="67" t="s">
        <v>39</v>
      </c>
      <c r="J70" s="65"/>
      <c r="K70" s="67" t="s">
        <v>39</v>
      </c>
      <c r="L70" s="65"/>
      <c r="M70" s="67" t="s">
        <v>39</v>
      </c>
      <c r="N70" s="65"/>
      <c r="O70" s="67" t="s">
        <v>39</v>
      </c>
      <c r="P70" s="65"/>
      <c r="Q70" s="67" t="s">
        <v>39</v>
      </c>
      <c r="R70" s="65"/>
      <c r="S70" s="67" t="s">
        <v>39</v>
      </c>
      <c r="T70" s="65"/>
      <c r="U70" s="67" t="s">
        <v>39</v>
      </c>
      <c r="V70" s="65"/>
      <c r="W70" s="67" t="s">
        <v>39</v>
      </c>
      <c r="X70" s="65"/>
      <c r="Y70" s="67">
        <v>26.34000015258789</v>
      </c>
      <c r="Z70" s="65">
        <v>11</v>
      </c>
      <c r="AA70" s="67">
        <v>28.200000762939453</v>
      </c>
      <c r="AB70" s="65">
        <v>11</v>
      </c>
      <c r="AC70" s="67">
        <v>30.899999618530273</v>
      </c>
      <c r="AD70" s="65">
        <v>11</v>
      </c>
      <c r="AE70" s="67">
        <v>41.400001525878906</v>
      </c>
      <c r="AF70" s="65">
        <v>11</v>
      </c>
      <c r="AG70" s="67">
        <v>45.70000076293945</v>
      </c>
      <c r="AH70" s="65">
        <v>11</v>
      </c>
    </row>
    <row r="71" spans="1:34" s="62" customFormat="1" ht="12.75">
      <c r="A71" s="40"/>
      <c r="B71" s="66" t="s">
        <v>78</v>
      </c>
      <c r="C71" s="67" t="s">
        <v>39</v>
      </c>
      <c r="D71" s="65"/>
      <c r="E71" s="67" t="s">
        <v>39</v>
      </c>
      <c r="F71" s="65"/>
      <c r="G71" s="67" t="s">
        <v>39</v>
      </c>
      <c r="H71" s="65"/>
      <c r="I71" s="67" t="s">
        <v>39</v>
      </c>
      <c r="J71" s="65"/>
      <c r="K71" s="67" t="s">
        <v>39</v>
      </c>
      <c r="L71" s="65"/>
      <c r="M71" s="67" t="s">
        <v>39</v>
      </c>
      <c r="N71" s="65"/>
      <c r="O71" s="67" t="s">
        <v>39</v>
      </c>
      <c r="P71" s="65"/>
      <c r="Q71" s="67" t="s">
        <v>39</v>
      </c>
      <c r="R71" s="65"/>
      <c r="S71" s="67" t="s">
        <v>39</v>
      </c>
      <c r="T71" s="65"/>
      <c r="U71" s="67">
        <v>730.17</v>
      </c>
      <c r="V71" s="65"/>
      <c r="W71" s="67">
        <v>769.35</v>
      </c>
      <c r="X71" s="65"/>
      <c r="Y71" s="67" t="s">
        <v>39</v>
      </c>
      <c r="Z71" s="65"/>
      <c r="AA71" s="67" t="s">
        <v>39</v>
      </c>
      <c r="AB71" s="65"/>
      <c r="AC71" s="67" t="s">
        <v>39</v>
      </c>
      <c r="AD71" s="65"/>
      <c r="AE71" s="67" t="s">
        <v>39</v>
      </c>
      <c r="AF71" s="65"/>
      <c r="AG71" s="67" t="s">
        <v>39</v>
      </c>
      <c r="AH71" s="65"/>
    </row>
    <row r="72" spans="2:34" ht="12.75">
      <c r="B72" s="54" t="s">
        <v>18</v>
      </c>
      <c r="C72" s="55">
        <v>5266</v>
      </c>
      <c r="D72" s="56"/>
      <c r="E72" s="55">
        <v>5085.7001953125</v>
      </c>
      <c r="F72" s="56"/>
      <c r="G72" s="55">
        <v>5134.2001953125</v>
      </c>
      <c r="H72" s="56"/>
      <c r="I72" s="55">
        <v>4916.7998046875</v>
      </c>
      <c r="J72" s="56"/>
      <c r="K72" s="55">
        <v>4913.7001953125</v>
      </c>
      <c r="L72" s="56"/>
      <c r="M72" s="55">
        <v>4601.60009765625</v>
      </c>
      <c r="N72" s="56"/>
      <c r="O72" s="55" t="s">
        <v>140</v>
      </c>
      <c r="P72" s="56"/>
      <c r="Q72" s="55" t="s">
        <v>39</v>
      </c>
      <c r="R72" s="56"/>
      <c r="S72" s="55" t="s">
        <v>39</v>
      </c>
      <c r="T72" s="56"/>
      <c r="U72" s="55" t="s">
        <v>39</v>
      </c>
      <c r="V72" s="56"/>
      <c r="W72" s="55" t="s">
        <v>39</v>
      </c>
      <c r="X72" s="56"/>
      <c r="Y72" s="55" t="s">
        <v>39</v>
      </c>
      <c r="Z72" s="56"/>
      <c r="AA72" s="55" t="s">
        <v>39</v>
      </c>
      <c r="AB72" s="56"/>
      <c r="AC72" s="55">
        <v>4758</v>
      </c>
      <c r="AD72" s="56"/>
      <c r="AE72" s="55">
        <v>4926</v>
      </c>
      <c r="AF72" s="56"/>
      <c r="AG72" s="55" t="s">
        <v>39</v>
      </c>
      <c r="AH72" s="56"/>
    </row>
    <row r="73" spans="2:34" ht="12.75">
      <c r="B73" s="54" t="s">
        <v>49</v>
      </c>
      <c r="C73" s="55">
        <v>7</v>
      </c>
      <c r="D73" s="61">
        <v>12</v>
      </c>
      <c r="E73" s="55">
        <v>7</v>
      </c>
      <c r="F73" s="61"/>
      <c r="G73" s="55">
        <v>6</v>
      </c>
      <c r="H73" s="61"/>
      <c r="I73" s="55">
        <v>6</v>
      </c>
      <c r="J73" s="61"/>
      <c r="K73" s="55">
        <v>5</v>
      </c>
      <c r="L73" s="61"/>
      <c r="M73" s="55">
        <v>5</v>
      </c>
      <c r="N73" s="61"/>
      <c r="O73" s="55">
        <v>5</v>
      </c>
      <c r="P73" s="61"/>
      <c r="Q73" s="55">
        <v>5</v>
      </c>
      <c r="R73" s="61"/>
      <c r="S73" s="55">
        <v>5</v>
      </c>
      <c r="T73" s="61"/>
      <c r="U73" s="55">
        <v>5</v>
      </c>
      <c r="V73" s="61"/>
      <c r="W73" s="55">
        <v>5</v>
      </c>
      <c r="X73" s="61"/>
      <c r="Y73" s="55">
        <v>5</v>
      </c>
      <c r="Z73" s="61"/>
      <c r="AA73" s="55" t="s">
        <v>39</v>
      </c>
      <c r="AB73" s="61"/>
      <c r="AC73" s="55" t="s">
        <v>39</v>
      </c>
      <c r="AD73" s="61"/>
      <c r="AE73" s="55" t="s">
        <v>39</v>
      </c>
      <c r="AF73" s="61"/>
      <c r="AG73" s="55" t="s">
        <v>39</v>
      </c>
      <c r="AH73" s="61"/>
    </row>
    <row r="74" spans="2:34" ht="12.75">
      <c r="B74" s="54" t="s">
        <v>79</v>
      </c>
      <c r="C74" s="55" t="s">
        <v>39</v>
      </c>
      <c r="D74" s="56"/>
      <c r="E74" s="55">
        <v>951</v>
      </c>
      <c r="F74" s="56">
        <v>10</v>
      </c>
      <c r="G74" s="55" t="s">
        <v>39</v>
      </c>
      <c r="H74" s="56"/>
      <c r="I74" s="55" t="s">
        <v>39</v>
      </c>
      <c r="J74" s="56"/>
      <c r="K74" s="55" t="s">
        <v>39</v>
      </c>
      <c r="L74" s="56"/>
      <c r="M74" s="55" t="s">
        <v>39</v>
      </c>
      <c r="N74" s="56"/>
      <c r="O74" s="55" t="s">
        <v>39</v>
      </c>
      <c r="P74" s="56"/>
      <c r="Q74" s="55" t="s">
        <v>39</v>
      </c>
      <c r="R74" s="56"/>
      <c r="S74" s="55" t="s">
        <v>39</v>
      </c>
      <c r="T74" s="56"/>
      <c r="U74" s="55" t="s">
        <v>39</v>
      </c>
      <c r="V74" s="56"/>
      <c r="W74" s="55" t="s">
        <v>39</v>
      </c>
      <c r="X74" s="56"/>
      <c r="Y74" s="55">
        <v>435</v>
      </c>
      <c r="Z74" s="56"/>
      <c r="AA74" s="55" t="s">
        <v>39</v>
      </c>
      <c r="AB74" s="56"/>
      <c r="AC74" s="55">
        <v>517</v>
      </c>
      <c r="AD74" s="56"/>
      <c r="AE74" s="55" t="s">
        <v>39</v>
      </c>
      <c r="AF74" s="56"/>
      <c r="AG74" s="55" t="s">
        <v>39</v>
      </c>
      <c r="AH74" s="56"/>
    </row>
    <row r="75" spans="2:34" ht="12.75">
      <c r="B75" s="54" t="s">
        <v>19</v>
      </c>
      <c r="C75" s="55">
        <v>654</v>
      </c>
      <c r="D75" s="56">
        <v>13</v>
      </c>
      <c r="E75" s="55">
        <v>830</v>
      </c>
      <c r="F75" s="56">
        <v>13</v>
      </c>
      <c r="G75" s="55">
        <v>851</v>
      </c>
      <c r="H75" s="56">
        <v>13</v>
      </c>
      <c r="I75" s="55">
        <v>874</v>
      </c>
      <c r="J75" s="56">
        <v>13</v>
      </c>
      <c r="K75" s="55">
        <v>889</v>
      </c>
      <c r="L75" s="56">
        <v>13</v>
      </c>
      <c r="M75" s="55">
        <v>527</v>
      </c>
      <c r="N75" s="56">
        <v>13</v>
      </c>
      <c r="O75" s="55">
        <v>671</v>
      </c>
      <c r="P75" s="56">
        <v>13</v>
      </c>
      <c r="Q75" s="55">
        <v>546</v>
      </c>
      <c r="R75" s="56">
        <v>13</v>
      </c>
      <c r="S75" s="55">
        <v>553</v>
      </c>
      <c r="T75" s="56">
        <v>13</v>
      </c>
      <c r="U75" s="55">
        <v>852</v>
      </c>
      <c r="V75" s="56">
        <v>13</v>
      </c>
      <c r="W75" s="55">
        <v>976</v>
      </c>
      <c r="X75" s="56">
        <v>13</v>
      </c>
      <c r="Y75" s="55">
        <v>845</v>
      </c>
      <c r="Z75" s="56">
        <v>13</v>
      </c>
      <c r="AA75" s="55">
        <v>651</v>
      </c>
      <c r="AB75" s="56">
        <v>13</v>
      </c>
      <c r="AC75" s="55">
        <v>625</v>
      </c>
      <c r="AD75" s="56">
        <v>13</v>
      </c>
      <c r="AE75" s="55">
        <v>634</v>
      </c>
      <c r="AF75" s="56">
        <v>13</v>
      </c>
      <c r="AG75" s="55" t="s">
        <v>39</v>
      </c>
      <c r="AH75" s="56"/>
    </row>
    <row r="76" spans="2:34" ht="12.75">
      <c r="B76" s="54" t="s">
        <v>50</v>
      </c>
      <c r="C76" s="55">
        <v>76641</v>
      </c>
      <c r="D76" s="56"/>
      <c r="E76" s="55">
        <v>76735</v>
      </c>
      <c r="F76" s="56"/>
      <c r="G76" s="55" t="s">
        <v>39</v>
      </c>
      <c r="H76" s="56"/>
      <c r="I76" s="55" t="s">
        <v>39</v>
      </c>
      <c r="J76" s="56"/>
      <c r="K76" s="55" t="s">
        <v>39</v>
      </c>
      <c r="L76" s="56"/>
      <c r="M76" s="55" t="s">
        <v>39</v>
      </c>
      <c r="N76" s="56"/>
      <c r="O76" s="55">
        <v>75985</v>
      </c>
      <c r="P76" s="56"/>
      <c r="Q76" s="55">
        <v>75196</v>
      </c>
      <c r="R76" s="56"/>
      <c r="S76" s="55" t="s">
        <v>39</v>
      </c>
      <c r="T76" s="56"/>
      <c r="U76" s="55" t="s">
        <v>39</v>
      </c>
      <c r="V76" s="56"/>
      <c r="W76" s="55">
        <v>73120</v>
      </c>
      <c r="X76" s="56"/>
      <c r="Y76" s="55" t="s">
        <v>39</v>
      </c>
      <c r="Z76" s="56"/>
      <c r="AA76" s="55" t="s">
        <v>39</v>
      </c>
      <c r="AB76" s="56"/>
      <c r="AC76" s="55" t="s">
        <v>39</v>
      </c>
      <c r="AD76" s="56"/>
      <c r="AE76" s="55" t="s">
        <v>39</v>
      </c>
      <c r="AF76" s="56"/>
      <c r="AG76" s="55" t="s">
        <v>39</v>
      </c>
      <c r="AH76" s="56"/>
    </row>
    <row r="77" spans="1:34" s="62" customFormat="1" ht="12.75">
      <c r="A77" s="40"/>
      <c r="B77" s="66" t="s">
        <v>20</v>
      </c>
      <c r="C77" s="67" t="s">
        <v>39</v>
      </c>
      <c r="D77" s="65"/>
      <c r="E77" s="67" t="s">
        <v>39</v>
      </c>
      <c r="F77" s="65"/>
      <c r="G77" s="67" t="s">
        <v>39</v>
      </c>
      <c r="H77" s="65"/>
      <c r="I77" s="67" t="s">
        <v>39</v>
      </c>
      <c r="J77" s="65"/>
      <c r="K77" s="67" t="s">
        <v>39</v>
      </c>
      <c r="L77" s="65"/>
      <c r="M77" s="67" t="s">
        <v>39</v>
      </c>
      <c r="N77" s="65"/>
      <c r="O77" s="67">
        <v>271</v>
      </c>
      <c r="P77" s="65"/>
      <c r="Q77" s="67" t="s">
        <v>39</v>
      </c>
      <c r="R77" s="65"/>
      <c r="S77" s="67">
        <v>215.39999389648438</v>
      </c>
      <c r="T77" s="65"/>
      <c r="U77" s="67">
        <v>214.6999969482422</v>
      </c>
      <c r="V77" s="65"/>
      <c r="W77" s="67">
        <v>278.5</v>
      </c>
      <c r="X77" s="65"/>
      <c r="Y77" s="67">
        <v>351.3999938964844</v>
      </c>
      <c r="Z77" s="65"/>
      <c r="AA77" s="67">
        <v>365.29998779296875</v>
      </c>
      <c r="AB77" s="65"/>
      <c r="AC77" s="67">
        <v>344.8999938964844</v>
      </c>
      <c r="AD77" s="65"/>
      <c r="AE77" s="67">
        <v>335.8999938964844</v>
      </c>
      <c r="AF77" s="65"/>
      <c r="AG77" s="67" t="s">
        <v>39</v>
      </c>
      <c r="AH77" s="65"/>
    </row>
    <row r="78" spans="2:34" ht="12.75">
      <c r="B78" s="63" t="s">
        <v>105</v>
      </c>
      <c r="C78" s="64" t="s">
        <v>39</v>
      </c>
      <c r="D78" s="65"/>
      <c r="E78" s="64" t="s">
        <v>39</v>
      </c>
      <c r="F78" s="65"/>
      <c r="G78" s="64" t="s">
        <v>39</v>
      </c>
      <c r="H78" s="65"/>
      <c r="I78" s="64" t="s">
        <v>39</v>
      </c>
      <c r="J78" s="65"/>
      <c r="K78" s="64" t="s">
        <v>39</v>
      </c>
      <c r="L78" s="65"/>
      <c r="M78" s="64" t="s">
        <v>39</v>
      </c>
      <c r="N78" s="65"/>
      <c r="O78" s="64">
        <v>3931.699951171875</v>
      </c>
      <c r="P78" s="65"/>
      <c r="Q78" s="64">
        <v>4205.7998046875</v>
      </c>
      <c r="R78" s="65"/>
      <c r="S78" s="64">
        <v>5045.2001953125</v>
      </c>
      <c r="T78" s="65"/>
      <c r="U78" s="64">
        <v>4044.5</v>
      </c>
      <c r="V78" s="65"/>
      <c r="W78" s="64">
        <v>4983.60009765625</v>
      </c>
      <c r="X78" s="65"/>
      <c r="Y78" s="64">
        <v>5154.2001953125</v>
      </c>
      <c r="Z78" s="65"/>
      <c r="AA78" s="64">
        <v>4388.10009765625</v>
      </c>
      <c r="AB78" s="65"/>
      <c r="AC78" s="64">
        <v>4706.39990234375</v>
      </c>
      <c r="AD78" s="65"/>
      <c r="AE78" s="64">
        <v>4600.7998046875</v>
      </c>
      <c r="AF78" s="65"/>
      <c r="AG78" s="64">
        <v>4946.39990234375</v>
      </c>
      <c r="AH78" s="65"/>
    </row>
    <row r="79" spans="2:34" ht="12.75">
      <c r="B79" s="63" t="s">
        <v>51</v>
      </c>
      <c r="C79" s="64">
        <v>19100</v>
      </c>
      <c r="D79" s="68"/>
      <c r="E79" s="64">
        <v>21047</v>
      </c>
      <c r="F79" s="68">
        <v>10</v>
      </c>
      <c r="G79" s="64" t="s">
        <v>39</v>
      </c>
      <c r="H79" s="68"/>
      <c r="I79" s="64" t="s">
        <v>39</v>
      </c>
      <c r="J79" s="68"/>
      <c r="K79" s="64">
        <v>22931</v>
      </c>
      <c r="L79" s="68"/>
      <c r="M79" s="64" t="s">
        <v>39</v>
      </c>
      <c r="N79" s="68"/>
      <c r="O79" s="64" t="s">
        <v>39</v>
      </c>
      <c r="P79" s="68"/>
      <c r="Q79" s="64" t="s">
        <v>39</v>
      </c>
      <c r="R79" s="68"/>
      <c r="S79" s="64" t="s">
        <v>39</v>
      </c>
      <c r="T79" s="68"/>
      <c r="U79" s="64">
        <v>25481</v>
      </c>
      <c r="V79" s="68"/>
      <c r="W79" s="64" t="s">
        <v>39</v>
      </c>
      <c r="X79" s="68"/>
      <c r="Y79" s="64" t="s">
        <v>39</v>
      </c>
      <c r="Z79" s="68"/>
      <c r="AA79" s="64" t="s">
        <v>39</v>
      </c>
      <c r="AB79" s="68"/>
      <c r="AC79" s="64" t="s">
        <v>39</v>
      </c>
      <c r="AD79" s="68"/>
      <c r="AE79" s="64" t="s">
        <v>39</v>
      </c>
      <c r="AF79" s="68"/>
      <c r="AG79" s="64" t="s">
        <v>39</v>
      </c>
      <c r="AH79" s="68"/>
    </row>
    <row r="80" spans="1:34" s="62" customFormat="1" ht="12.75">
      <c r="A80" s="40"/>
      <c r="B80" s="66" t="s">
        <v>21</v>
      </c>
      <c r="C80" s="67">
        <v>10032</v>
      </c>
      <c r="D80" s="65"/>
      <c r="E80" s="67">
        <v>8614</v>
      </c>
      <c r="F80" s="65"/>
      <c r="G80" s="67">
        <v>8958</v>
      </c>
      <c r="H80" s="65"/>
      <c r="I80" s="67">
        <v>7876</v>
      </c>
      <c r="J80" s="65"/>
      <c r="K80" s="67">
        <v>8321</v>
      </c>
      <c r="L80" s="65"/>
      <c r="M80" s="67">
        <v>8750</v>
      </c>
      <c r="N80" s="65"/>
      <c r="O80" s="67">
        <v>7724</v>
      </c>
      <c r="P80" s="65"/>
      <c r="Q80" s="67">
        <v>9888</v>
      </c>
      <c r="R80" s="65"/>
      <c r="S80" s="67">
        <v>8121</v>
      </c>
      <c r="T80" s="65"/>
      <c r="U80" s="67">
        <v>7219</v>
      </c>
      <c r="V80" s="65"/>
      <c r="W80" s="67">
        <v>7553</v>
      </c>
      <c r="X80" s="65"/>
      <c r="Y80" s="67">
        <v>7584</v>
      </c>
      <c r="Z80" s="65"/>
      <c r="AA80" s="67">
        <v>7701</v>
      </c>
      <c r="AB80" s="65"/>
      <c r="AC80" s="67">
        <v>8196</v>
      </c>
      <c r="AD80" s="65"/>
      <c r="AE80" s="67">
        <v>8167</v>
      </c>
      <c r="AF80" s="65"/>
      <c r="AG80" s="67">
        <v>7302</v>
      </c>
      <c r="AH80" s="65"/>
    </row>
    <row r="81" spans="1:34" s="62" customFormat="1" ht="12.75">
      <c r="A81" s="40"/>
      <c r="B81" s="66" t="s">
        <v>22</v>
      </c>
      <c r="C81" s="67" t="s">
        <v>39</v>
      </c>
      <c r="D81" s="65"/>
      <c r="E81" s="67">
        <v>222.3000030517578</v>
      </c>
      <c r="F81" s="65">
        <v>14</v>
      </c>
      <c r="G81" s="67">
        <v>222.5</v>
      </c>
      <c r="H81" s="65"/>
      <c r="I81" s="67">
        <v>195.89999389648438</v>
      </c>
      <c r="J81" s="65"/>
      <c r="K81" s="67">
        <v>189</v>
      </c>
      <c r="L81" s="65"/>
      <c r="M81" s="67">
        <v>174</v>
      </c>
      <c r="N81" s="65"/>
      <c r="O81" s="67">
        <v>165</v>
      </c>
      <c r="P81" s="65"/>
      <c r="Q81" s="67">
        <v>141</v>
      </c>
      <c r="R81" s="65"/>
      <c r="S81" s="67">
        <v>142</v>
      </c>
      <c r="T81" s="65"/>
      <c r="U81" s="67">
        <v>145</v>
      </c>
      <c r="V81" s="65"/>
      <c r="W81" s="67">
        <v>126</v>
      </c>
      <c r="X81" s="65"/>
      <c r="Y81" s="67">
        <v>136</v>
      </c>
      <c r="Z81" s="65"/>
      <c r="AA81" s="67">
        <v>107</v>
      </c>
      <c r="AB81" s="65"/>
      <c r="AC81" s="67">
        <v>104</v>
      </c>
      <c r="AD81" s="65"/>
      <c r="AE81" s="67" t="s">
        <v>39</v>
      </c>
      <c r="AF81" s="65"/>
      <c r="AG81" s="67" t="s">
        <v>39</v>
      </c>
      <c r="AH81" s="65"/>
    </row>
    <row r="82" spans="2:34" ht="12.75">
      <c r="B82" s="54" t="s">
        <v>23</v>
      </c>
      <c r="C82" s="55">
        <v>3813</v>
      </c>
      <c r="D82" s="56"/>
      <c r="E82" s="55">
        <v>4278</v>
      </c>
      <c r="F82" s="56"/>
      <c r="G82" s="55">
        <v>5407</v>
      </c>
      <c r="H82" s="56"/>
      <c r="I82" s="55">
        <v>4552</v>
      </c>
      <c r="J82" s="56"/>
      <c r="K82" s="55">
        <v>4923</v>
      </c>
      <c r="L82" s="56"/>
      <c r="M82" s="55">
        <v>4461</v>
      </c>
      <c r="N82" s="56"/>
      <c r="O82" s="55">
        <v>3412</v>
      </c>
      <c r="P82" s="56"/>
      <c r="Q82" s="55">
        <v>2611</v>
      </c>
      <c r="R82" s="56">
        <v>14</v>
      </c>
      <c r="S82" s="55">
        <v>2966</v>
      </c>
      <c r="T82" s="56"/>
      <c r="U82" s="55">
        <v>3156</v>
      </c>
      <c r="V82" s="56"/>
      <c r="W82" s="55">
        <v>3121</v>
      </c>
      <c r="X82" s="56"/>
      <c r="Y82" s="55">
        <v>2208</v>
      </c>
      <c r="Z82" s="56"/>
      <c r="AA82" s="55">
        <v>1901</v>
      </c>
      <c r="AB82" s="56"/>
      <c r="AC82" s="55">
        <v>2094</v>
      </c>
      <c r="AD82" s="56"/>
      <c r="AE82" s="55" t="s">
        <v>39</v>
      </c>
      <c r="AF82" s="56"/>
      <c r="AG82" s="55" t="s">
        <v>39</v>
      </c>
      <c r="AH82" s="56"/>
    </row>
    <row r="83" spans="2:34" ht="12.75">
      <c r="B83" s="54" t="s">
        <v>24</v>
      </c>
      <c r="C83" s="55">
        <v>32</v>
      </c>
      <c r="D83" s="61">
        <v>15</v>
      </c>
      <c r="E83" s="55">
        <v>28</v>
      </c>
      <c r="F83" s="61"/>
      <c r="G83" s="55" t="s">
        <v>39</v>
      </c>
      <c r="H83" s="61"/>
      <c r="I83" s="55" t="s">
        <v>39</v>
      </c>
      <c r="J83" s="61"/>
      <c r="K83" s="55" t="s">
        <v>39</v>
      </c>
      <c r="L83" s="61"/>
      <c r="M83" s="55">
        <v>29</v>
      </c>
      <c r="N83" s="61"/>
      <c r="O83" s="55" t="s">
        <v>39</v>
      </c>
      <c r="P83" s="61"/>
      <c r="Q83" s="55" t="s">
        <v>39</v>
      </c>
      <c r="R83" s="61"/>
      <c r="S83" s="55" t="s">
        <v>39</v>
      </c>
      <c r="T83" s="61"/>
      <c r="U83" s="55" t="s">
        <v>39</v>
      </c>
      <c r="V83" s="61"/>
      <c r="W83" s="55" t="s">
        <v>39</v>
      </c>
      <c r="X83" s="61"/>
      <c r="Y83" s="55" t="s">
        <v>39</v>
      </c>
      <c r="Z83" s="61"/>
      <c r="AA83" s="55" t="s">
        <v>39</v>
      </c>
      <c r="AB83" s="61"/>
      <c r="AC83" s="55" t="s">
        <v>39</v>
      </c>
      <c r="AD83" s="61"/>
      <c r="AE83" s="55" t="s">
        <v>39</v>
      </c>
      <c r="AF83" s="61"/>
      <c r="AG83" s="55">
        <v>20</v>
      </c>
      <c r="AH83" s="61"/>
    </row>
    <row r="84" spans="1:34" s="62" customFormat="1" ht="12.75">
      <c r="A84" s="40"/>
      <c r="B84" s="59" t="s">
        <v>42</v>
      </c>
      <c r="C84" s="60" t="s">
        <v>39</v>
      </c>
      <c r="D84" s="56"/>
      <c r="E84" s="60" t="s">
        <v>39</v>
      </c>
      <c r="F84" s="56"/>
      <c r="G84" s="60" t="s">
        <v>39</v>
      </c>
      <c r="H84" s="56"/>
      <c r="I84" s="60" t="s">
        <v>39</v>
      </c>
      <c r="J84" s="56"/>
      <c r="K84" s="60" t="s">
        <v>39</v>
      </c>
      <c r="L84" s="56"/>
      <c r="M84" s="60" t="s">
        <v>39</v>
      </c>
      <c r="N84" s="56"/>
      <c r="O84" s="60">
        <v>14941.599609375</v>
      </c>
      <c r="P84" s="56">
        <v>16</v>
      </c>
      <c r="Q84" s="60" t="s">
        <v>39</v>
      </c>
      <c r="R84" s="56"/>
      <c r="S84" s="60" t="s">
        <v>39</v>
      </c>
      <c r="T84" s="56"/>
      <c r="U84" s="60" t="s">
        <v>39</v>
      </c>
      <c r="V84" s="56"/>
      <c r="W84" s="60" t="s">
        <v>39</v>
      </c>
      <c r="X84" s="56"/>
      <c r="Y84" s="60" t="s">
        <v>39</v>
      </c>
      <c r="Z84" s="56"/>
      <c r="AA84" s="60" t="s">
        <v>39</v>
      </c>
      <c r="AB84" s="56"/>
      <c r="AC84" s="60">
        <v>17634.19921875</v>
      </c>
      <c r="AD84" s="56"/>
      <c r="AE84" s="60" t="s">
        <v>39</v>
      </c>
      <c r="AF84" s="56"/>
      <c r="AG84" s="60" t="s">
        <v>39</v>
      </c>
      <c r="AH84" s="56"/>
    </row>
    <row r="85" spans="2:34" ht="12.75">
      <c r="B85" s="54" t="s">
        <v>106</v>
      </c>
      <c r="C85" s="55" t="s">
        <v>39</v>
      </c>
      <c r="D85" s="56"/>
      <c r="E85" s="55" t="s">
        <v>39</v>
      </c>
      <c r="F85" s="56"/>
      <c r="G85" s="55" t="s">
        <v>39</v>
      </c>
      <c r="H85" s="56"/>
      <c r="I85" s="55" t="s">
        <v>39</v>
      </c>
      <c r="J85" s="56"/>
      <c r="K85" s="55" t="s">
        <v>39</v>
      </c>
      <c r="L85" s="56"/>
      <c r="M85" s="55" t="s">
        <v>39</v>
      </c>
      <c r="N85" s="56"/>
      <c r="O85" s="55" t="s">
        <v>39</v>
      </c>
      <c r="P85" s="56"/>
      <c r="Q85" s="55" t="s">
        <v>39</v>
      </c>
      <c r="R85" s="56"/>
      <c r="S85" s="55" t="s">
        <v>39</v>
      </c>
      <c r="T85" s="56"/>
      <c r="U85" s="55" t="s">
        <v>39</v>
      </c>
      <c r="V85" s="56"/>
      <c r="W85" s="55" t="s">
        <v>39</v>
      </c>
      <c r="X85" s="56"/>
      <c r="Y85" s="55" t="s">
        <v>39</v>
      </c>
      <c r="Z85" s="56"/>
      <c r="AA85" s="55" t="s">
        <v>39</v>
      </c>
      <c r="AB85" s="56"/>
      <c r="AC85" s="55">
        <v>5209.08251953125</v>
      </c>
      <c r="AD85" s="56"/>
      <c r="AE85" s="55">
        <v>5299.2998046875</v>
      </c>
      <c r="AF85" s="56"/>
      <c r="AG85" s="55">
        <v>5308.44140625</v>
      </c>
      <c r="AH85" s="56"/>
    </row>
    <row r="86" spans="1:34" s="62" customFormat="1" ht="12.75">
      <c r="A86" s="40"/>
      <c r="B86" s="59" t="s">
        <v>25</v>
      </c>
      <c r="C86" s="60">
        <v>0</v>
      </c>
      <c r="D86" s="56"/>
      <c r="E86" s="60">
        <v>0</v>
      </c>
      <c r="F86" s="56"/>
      <c r="G86" s="60">
        <v>0</v>
      </c>
      <c r="H86" s="56"/>
      <c r="I86" s="60">
        <v>0</v>
      </c>
      <c r="J86" s="56"/>
      <c r="K86" s="60">
        <v>0</v>
      </c>
      <c r="L86" s="56">
        <v>14</v>
      </c>
      <c r="M86" s="60">
        <v>0</v>
      </c>
      <c r="N86" s="56">
        <v>14</v>
      </c>
      <c r="O86" s="60">
        <v>0</v>
      </c>
      <c r="P86" s="56"/>
      <c r="Q86" s="60">
        <v>0</v>
      </c>
      <c r="R86" s="56"/>
      <c r="S86" s="60">
        <v>0</v>
      </c>
      <c r="T86" s="56"/>
      <c r="U86" s="60">
        <v>0</v>
      </c>
      <c r="V86" s="56"/>
      <c r="W86" s="60">
        <v>0</v>
      </c>
      <c r="X86" s="56"/>
      <c r="Y86" s="60">
        <v>0</v>
      </c>
      <c r="Z86" s="56"/>
      <c r="AA86" s="60">
        <v>0</v>
      </c>
      <c r="AB86" s="56"/>
      <c r="AC86" s="60">
        <v>0</v>
      </c>
      <c r="AD86" s="56"/>
      <c r="AE86" s="60">
        <v>0</v>
      </c>
      <c r="AF86" s="56"/>
      <c r="AG86" s="60">
        <v>0</v>
      </c>
      <c r="AH86" s="56"/>
    </row>
    <row r="87" spans="2:34" ht="12.75">
      <c r="B87" s="63" t="s">
        <v>130</v>
      </c>
      <c r="C87" s="64">
        <v>0</v>
      </c>
      <c r="D87" s="65"/>
      <c r="E87" s="64">
        <v>0</v>
      </c>
      <c r="F87" s="65"/>
      <c r="G87" s="64">
        <v>0</v>
      </c>
      <c r="H87" s="65"/>
      <c r="I87" s="64">
        <v>0</v>
      </c>
      <c r="J87" s="65"/>
      <c r="K87" s="64">
        <v>0</v>
      </c>
      <c r="L87" s="65"/>
      <c r="M87" s="64">
        <v>0</v>
      </c>
      <c r="N87" s="65"/>
      <c r="O87" s="64">
        <v>0</v>
      </c>
      <c r="P87" s="65"/>
      <c r="Q87" s="64">
        <v>0</v>
      </c>
      <c r="R87" s="65"/>
      <c r="S87" s="64">
        <v>0</v>
      </c>
      <c r="T87" s="65"/>
      <c r="U87" s="64">
        <v>0</v>
      </c>
      <c r="V87" s="65"/>
      <c r="W87" s="64">
        <v>0</v>
      </c>
      <c r="X87" s="65"/>
      <c r="Y87" s="64">
        <v>0</v>
      </c>
      <c r="Z87" s="65"/>
      <c r="AA87" s="64">
        <v>0</v>
      </c>
      <c r="AB87" s="65"/>
      <c r="AC87" s="64">
        <v>0</v>
      </c>
      <c r="AD87" s="65"/>
      <c r="AE87" s="64" t="s">
        <v>39</v>
      </c>
      <c r="AF87" s="65"/>
      <c r="AG87" s="64" t="s">
        <v>39</v>
      </c>
      <c r="AH87" s="65"/>
    </row>
    <row r="88" spans="2:34" ht="12.75">
      <c r="B88" s="63" t="s">
        <v>52</v>
      </c>
      <c r="C88" s="64" t="s">
        <v>39</v>
      </c>
      <c r="D88" s="65"/>
      <c r="E88" s="64" t="s">
        <v>39</v>
      </c>
      <c r="F88" s="65"/>
      <c r="G88" s="64" t="s">
        <v>39</v>
      </c>
      <c r="H88" s="65"/>
      <c r="I88" s="64">
        <v>72.12000274658203</v>
      </c>
      <c r="J88" s="65"/>
      <c r="K88" s="64" t="s">
        <v>39</v>
      </c>
      <c r="L88" s="65"/>
      <c r="M88" s="64" t="s">
        <v>39</v>
      </c>
      <c r="N88" s="65"/>
      <c r="O88" s="64" t="s">
        <v>39</v>
      </c>
      <c r="P88" s="65"/>
      <c r="Q88" s="64" t="s">
        <v>39</v>
      </c>
      <c r="R88" s="65"/>
      <c r="S88" s="64" t="s">
        <v>39</v>
      </c>
      <c r="T88" s="65"/>
      <c r="U88" s="64" t="s">
        <v>39</v>
      </c>
      <c r="V88" s="65"/>
      <c r="W88" s="64" t="s">
        <v>39</v>
      </c>
      <c r="X88" s="65"/>
      <c r="Y88" s="64" t="s">
        <v>39</v>
      </c>
      <c r="Z88" s="65"/>
      <c r="AA88" s="64" t="s">
        <v>39</v>
      </c>
      <c r="AB88" s="65"/>
      <c r="AC88" s="64" t="s">
        <v>39</v>
      </c>
      <c r="AD88" s="65"/>
      <c r="AE88" s="64" t="s">
        <v>39</v>
      </c>
      <c r="AF88" s="65"/>
      <c r="AG88" s="64" t="s">
        <v>39</v>
      </c>
      <c r="AH88" s="65"/>
    </row>
    <row r="89" spans="2:34" ht="12.75">
      <c r="B89" s="63" t="s">
        <v>26</v>
      </c>
      <c r="C89" s="64">
        <v>523</v>
      </c>
      <c r="D89" s="68"/>
      <c r="E89" s="64">
        <v>525</v>
      </c>
      <c r="F89" s="68"/>
      <c r="G89" s="64">
        <v>515</v>
      </c>
      <c r="H89" s="68"/>
      <c r="I89" s="64">
        <v>506</v>
      </c>
      <c r="J89" s="68"/>
      <c r="K89" s="64">
        <v>508</v>
      </c>
      <c r="L89" s="68"/>
      <c r="M89" s="64">
        <v>405</v>
      </c>
      <c r="N89" s="68"/>
      <c r="O89" s="64">
        <v>532</v>
      </c>
      <c r="P89" s="68"/>
      <c r="Q89" s="64">
        <v>532</v>
      </c>
      <c r="R89" s="68"/>
      <c r="S89" s="64">
        <v>578</v>
      </c>
      <c r="T89" s="68"/>
      <c r="U89" s="64">
        <v>577</v>
      </c>
      <c r="V89" s="68"/>
      <c r="W89" s="64">
        <v>575</v>
      </c>
      <c r="X89" s="68"/>
      <c r="Y89" s="64">
        <v>541</v>
      </c>
      <c r="Z89" s="68"/>
      <c r="AA89" s="64">
        <v>528</v>
      </c>
      <c r="AB89" s="68"/>
      <c r="AC89" s="64">
        <v>518</v>
      </c>
      <c r="AD89" s="68"/>
      <c r="AE89" s="64">
        <v>497</v>
      </c>
      <c r="AF89" s="68"/>
      <c r="AG89" s="64">
        <v>511</v>
      </c>
      <c r="AH89" s="68"/>
    </row>
    <row r="90" spans="1:34" s="62" customFormat="1" ht="12.75">
      <c r="A90" s="40"/>
      <c r="B90" s="66" t="s">
        <v>53</v>
      </c>
      <c r="C90" s="67" t="s">
        <v>39</v>
      </c>
      <c r="D90" s="65"/>
      <c r="E90" s="67">
        <v>48572</v>
      </c>
      <c r="F90" s="65"/>
      <c r="G90" s="67" t="s">
        <v>39</v>
      </c>
      <c r="H90" s="65"/>
      <c r="I90" s="67" t="s">
        <v>39</v>
      </c>
      <c r="J90" s="65"/>
      <c r="K90" s="67" t="s">
        <v>39</v>
      </c>
      <c r="L90" s="65"/>
      <c r="M90" s="67" t="s">
        <v>39</v>
      </c>
      <c r="N90" s="65"/>
      <c r="O90" s="67">
        <v>43707</v>
      </c>
      <c r="P90" s="65"/>
      <c r="Q90" s="67">
        <v>44989.6796875</v>
      </c>
      <c r="R90" s="65"/>
      <c r="S90" s="67" t="s">
        <v>39</v>
      </c>
      <c r="T90" s="65"/>
      <c r="U90" s="67" t="s">
        <v>39</v>
      </c>
      <c r="V90" s="65"/>
      <c r="W90" s="67">
        <v>48235</v>
      </c>
      <c r="X90" s="65"/>
      <c r="Y90" s="67" t="s">
        <v>39</v>
      </c>
      <c r="Z90" s="65"/>
      <c r="AA90" s="67">
        <v>49000</v>
      </c>
      <c r="AB90" s="65"/>
      <c r="AC90" s="67" t="s">
        <v>39</v>
      </c>
      <c r="AD90" s="65"/>
      <c r="AE90" s="67" t="s">
        <v>39</v>
      </c>
      <c r="AF90" s="65"/>
      <c r="AG90" s="67" t="s">
        <v>39</v>
      </c>
      <c r="AH90" s="65"/>
    </row>
    <row r="91" spans="2:34" ht="12.75">
      <c r="B91" s="63" t="s">
        <v>27</v>
      </c>
      <c r="C91" s="64">
        <v>0</v>
      </c>
      <c r="D91" s="65"/>
      <c r="E91" s="64">
        <v>0</v>
      </c>
      <c r="F91" s="65"/>
      <c r="G91" s="64">
        <v>0</v>
      </c>
      <c r="H91" s="65"/>
      <c r="I91" s="64">
        <v>0</v>
      </c>
      <c r="J91" s="65"/>
      <c r="K91" s="64">
        <v>0</v>
      </c>
      <c r="L91" s="65"/>
      <c r="M91" s="64">
        <v>0</v>
      </c>
      <c r="N91" s="65"/>
      <c r="O91" s="64">
        <v>0</v>
      </c>
      <c r="P91" s="65"/>
      <c r="Q91" s="64">
        <v>0</v>
      </c>
      <c r="R91" s="65"/>
      <c r="S91" s="64">
        <v>0</v>
      </c>
      <c r="T91" s="65"/>
      <c r="U91" s="64">
        <v>0</v>
      </c>
      <c r="V91" s="65"/>
      <c r="W91" s="64">
        <v>0</v>
      </c>
      <c r="X91" s="65"/>
      <c r="Y91" s="64">
        <v>0</v>
      </c>
      <c r="Z91" s="65"/>
      <c r="AA91" s="64">
        <v>0</v>
      </c>
      <c r="AB91" s="65"/>
      <c r="AC91" s="64">
        <v>0</v>
      </c>
      <c r="AD91" s="65"/>
      <c r="AE91" s="64">
        <v>0</v>
      </c>
      <c r="AF91" s="65"/>
      <c r="AG91" s="64">
        <v>0</v>
      </c>
      <c r="AH91" s="65"/>
    </row>
    <row r="92" spans="2:34" ht="12.75">
      <c r="B92" s="54" t="s">
        <v>41</v>
      </c>
      <c r="C92" s="55" t="s">
        <v>39</v>
      </c>
      <c r="D92" s="56"/>
      <c r="E92" s="55" t="s">
        <v>39</v>
      </c>
      <c r="F92" s="56"/>
      <c r="G92" s="55" t="s">
        <v>39</v>
      </c>
      <c r="H92" s="56"/>
      <c r="I92" s="55" t="s">
        <v>39</v>
      </c>
      <c r="J92" s="56"/>
      <c r="K92" s="55" t="s">
        <v>39</v>
      </c>
      <c r="L92" s="56"/>
      <c r="M92" s="55" t="s">
        <v>39</v>
      </c>
      <c r="N92" s="56"/>
      <c r="O92" s="55">
        <v>10284</v>
      </c>
      <c r="P92" s="56"/>
      <c r="Q92" s="55">
        <v>9326</v>
      </c>
      <c r="R92" s="56"/>
      <c r="S92" s="55">
        <v>11912</v>
      </c>
      <c r="T92" s="56"/>
      <c r="U92" s="55">
        <v>10000</v>
      </c>
      <c r="V92" s="56"/>
      <c r="W92" s="55" t="s">
        <v>39</v>
      </c>
      <c r="X92" s="56"/>
      <c r="Y92" s="55" t="s">
        <v>39</v>
      </c>
      <c r="Z92" s="56"/>
      <c r="AA92" s="55" t="s">
        <v>39</v>
      </c>
      <c r="AB92" s="56"/>
      <c r="AC92" s="55" t="s">
        <v>39</v>
      </c>
      <c r="AD92" s="56"/>
      <c r="AE92" s="55" t="s">
        <v>39</v>
      </c>
      <c r="AF92" s="56"/>
      <c r="AG92" s="55" t="s">
        <v>39</v>
      </c>
      <c r="AH92" s="56"/>
    </row>
    <row r="93" spans="1:34" s="62" customFormat="1" ht="12.75">
      <c r="A93" s="40"/>
      <c r="B93" s="59" t="s">
        <v>28</v>
      </c>
      <c r="C93" s="60">
        <v>6751</v>
      </c>
      <c r="D93" s="61">
        <v>14</v>
      </c>
      <c r="E93" s="60" t="s">
        <v>39</v>
      </c>
      <c r="F93" s="61"/>
      <c r="G93" s="60">
        <v>5353.60009765625</v>
      </c>
      <c r="H93" s="61"/>
      <c r="I93" s="60" t="s">
        <v>39</v>
      </c>
      <c r="J93" s="61"/>
      <c r="K93" s="60" t="s">
        <v>39</v>
      </c>
      <c r="L93" s="61"/>
      <c r="M93" s="60" t="s">
        <v>39</v>
      </c>
      <c r="N93" s="61"/>
      <c r="O93" s="60" t="s">
        <v>39</v>
      </c>
      <c r="P93" s="61"/>
      <c r="Q93" s="60">
        <v>7938</v>
      </c>
      <c r="R93" s="61"/>
      <c r="S93" s="60" t="s">
        <v>39</v>
      </c>
      <c r="T93" s="61"/>
      <c r="U93" s="60">
        <v>9290</v>
      </c>
      <c r="V93" s="61"/>
      <c r="W93" s="60">
        <v>9342</v>
      </c>
      <c r="X93" s="61"/>
      <c r="Y93" s="60">
        <v>9321</v>
      </c>
      <c r="Z93" s="61"/>
      <c r="AA93" s="60">
        <v>8720</v>
      </c>
      <c r="AB93" s="61"/>
      <c r="AC93" s="60" t="s">
        <v>39</v>
      </c>
      <c r="AD93" s="61"/>
      <c r="AE93" s="60" t="s">
        <v>39</v>
      </c>
      <c r="AF93" s="61"/>
      <c r="AG93" s="60" t="s">
        <v>39</v>
      </c>
      <c r="AH93" s="61"/>
    </row>
    <row r="94" spans="1:34" s="62" customFormat="1" ht="12.75">
      <c r="A94" s="40"/>
      <c r="B94" s="59" t="s">
        <v>80</v>
      </c>
      <c r="C94" s="60" t="s">
        <v>39</v>
      </c>
      <c r="D94" s="56"/>
      <c r="E94" s="60">
        <v>1200</v>
      </c>
      <c r="F94" s="56">
        <v>17</v>
      </c>
      <c r="G94" s="60" t="s">
        <v>39</v>
      </c>
      <c r="H94" s="56"/>
      <c r="I94" s="60" t="s">
        <v>39</v>
      </c>
      <c r="J94" s="56"/>
      <c r="K94" s="60" t="s">
        <v>39</v>
      </c>
      <c r="L94" s="56"/>
      <c r="M94" s="60" t="s">
        <v>39</v>
      </c>
      <c r="N94" s="56"/>
      <c r="O94" s="60">
        <v>1771</v>
      </c>
      <c r="P94" s="56">
        <v>18</v>
      </c>
      <c r="Q94" s="60" t="s">
        <v>39</v>
      </c>
      <c r="R94" s="56"/>
      <c r="S94" s="60" t="s">
        <v>39</v>
      </c>
      <c r="T94" s="56"/>
      <c r="U94" s="60" t="s">
        <v>39</v>
      </c>
      <c r="V94" s="56"/>
      <c r="W94" s="60" t="s">
        <v>39</v>
      </c>
      <c r="X94" s="56"/>
      <c r="Y94" s="60" t="s">
        <v>39</v>
      </c>
      <c r="Z94" s="56"/>
      <c r="AA94" s="60">
        <v>2809</v>
      </c>
      <c r="AB94" s="56"/>
      <c r="AC94" s="60" t="s">
        <v>39</v>
      </c>
      <c r="AD94" s="56"/>
      <c r="AE94" s="60" t="s">
        <v>39</v>
      </c>
      <c r="AF94" s="56"/>
      <c r="AG94" s="60" t="s">
        <v>39</v>
      </c>
      <c r="AH94" s="56"/>
    </row>
    <row r="95" spans="2:34" ht="12.75">
      <c r="B95" s="54" t="s">
        <v>81</v>
      </c>
      <c r="C95" s="55">
        <v>41</v>
      </c>
      <c r="D95" s="56"/>
      <c r="E95" s="55">
        <v>50</v>
      </c>
      <c r="F95" s="56"/>
      <c r="G95" s="55" t="s">
        <v>39</v>
      </c>
      <c r="H95" s="56"/>
      <c r="I95" s="55" t="s">
        <v>39</v>
      </c>
      <c r="J95" s="56"/>
      <c r="K95" s="55" t="s">
        <v>39</v>
      </c>
      <c r="L95" s="56"/>
      <c r="M95" s="55" t="s">
        <v>39</v>
      </c>
      <c r="N95" s="56"/>
      <c r="O95" s="55">
        <v>100</v>
      </c>
      <c r="P95" s="56"/>
      <c r="Q95" s="55" t="s">
        <v>39</v>
      </c>
      <c r="R95" s="56"/>
      <c r="S95" s="55" t="s">
        <v>39</v>
      </c>
      <c r="T95" s="56"/>
      <c r="U95" s="55" t="s">
        <v>39</v>
      </c>
      <c r="V95" s="56"/>
      <c r="W95" s="55" t="s">
        <v>39</v>
      </c>
      <c r="X95" s="56"/>
      <c r="Y95" s="55" t="s">
        <v>39</v>
      </c>
      <c r="Z95" s="56"/>
      <c r="AA95" s="55" t="s">
        <v>39</v>
      </c>
      <c r="AB95" s="56"/>
      <c r="AC95" s="55" t="s">
        <v>39</v>
      </c>
      <c r="AD95" s="56"/>
      <c r="AE95" s="55" t="s">
        <v>39</v>
      </c>
      <c r="AF95" s="56"/>
      <c r="AG95" s="55" t="s">
        <v>39</v>
      </c>
      <c r="AH95" s="56"/>
    </row>
    <row r="96" spans="1:34" s="62" customFormat="1" ht="12.75">
      <c r="A96" s="40"/>
      <c r="B96" s="59" t="s">
        <v>82</v>
      </c>
      <c r="C96" s="60" t="s">
        <v>39</v>
      </c>
      <c r="D96" s="56"/>
      <c r="E96" s="60" t="s">
        <v>39</v>
      </c>
      <c r="F96" s="56"/>
      <c r="G96" s="60" t="s">
        <v>39</v>
      </c>
      <c r="H96" s="56"/>
      <c r="I96" s="60" t="s">
        <v>39</v>
      </c>
      <c r="J96" s="56"/>
      <c r="K96" s="60" t="s">
        <v>39</v>
      </c>
      <c r="L96" s="56"/>
      <c r="M96" s="60" t="s">
        <v>39</v>
      </c>
      <c r="N96" s="56"/>
      <c r="O96" s="60">
        <v>3517.013427734375</v>
      </c>
      <c r="P96" s="56"/>
      <c r="Q96" s="60">
        <v>3451.323486328125</v>
      </c>
      <c r="R96" s="56">
        <v>19</v>
      </c>
      <c r="S96" s="60">
        <v>3453.295166015625</v>
      </c>
      <c r="T96" s="56">
        <v>19</v>
      </c>
      <c r="U96" s="60">
        <v>3279.73095703125</v>
      </c>
      <c r="V96" s="56">
        <v>19</v>
      </c>
      <c r="W96" s="60">
        <v>3472.39990234375</v>
      </c>
      <c r="X96" s="56">
        <v>19</v>
      </c>
      <c r="Y96" s="60">
        <v>3433.510009765625</v>
      </c>
      <c r="Z96" s="56">
        <v>19</v>
      </c>
      <c r="AA96" s="60">
        <v>3570.47998046875</v>
      </c>
      <c r="AB96" s="56">
        <v>19</v>
      </c>
      <c r="AC96" s="60">
        <v>3658.7099609375</v>
      </c>
      <c r="AD96" s="56">
        <v>19</v>
      </c>
      <c r="AE96" s="60">
        <v>3596.51611328125</v>
      </c>
      <c r="AF96" s="56">
        <v>19</v>
      </c>
      <c r="AG96" s="60" t="s">
        <v>39</v>
      </c>
      <c r="AH96" s="56">
        <v>19</v>
      </c>
    </row>
    <row r="97" spans="1:34" s="62" customFormat="1" ht="12.75">
      <c r="A97" s="40"/>
      <c r="B97" s="66" t="s">
        <v>54</v>
      </c>
      <c r="C97" s="67">
        <v>330.1000061035156</v>
      </c>
      <c r="D97" s="65">
        <v>20</v>
      </c>
      <c r="E97" s="67">
        <v>412.5</v>
      </c>
      <c r="F97" s="65">
        <v>20</v>
      </c>
      <c r="G97" s="67">
        <v>431.5</v>
      </c>
      <c r="H97" s="65">
        <v>20</v>
      </c>
      <c r="I97" s="67">
        <v>380</v>
      </c>
      <c r="J97" s="65">
        <v>20</v>
      </c>
      <c r="K97" s="67">
        <v>473.29998779296875</v>
      </c>
      <c r="L97" s="65">
        <v>20</v>
      </c>
      <c r="M97" s="67">
        <v>465.3999938964844</v>
      </c>
      <c r="N97" s="65">
        <v>20</v>
      </c>
      <c r="O97" s="67">
        <v>487.5</v>
      </c>
      <c r="P97" s="65">
        <v>20</v>
      </c>
      <c r="Q97" s="67">
        <v>483.79998779296875</v>
      </c>
      <c r="R97" s="65">
        <v>20</v>
      </c>
      <c r="S97" s="67">
        <v>485.3999938964844</v>
      </c>
      <c r="T97" s="65">
        <v>20</v>
      </c>
      <c r="U97" s="67">
        <v>535</v>
      </c>
      <c r="V97" s="65">
        <v>20</v>
      </c>
      <c r="W97" s="67">
        <v>448.70001220703125</v>
      </c>
      <c r="X97" s="65">
        <v>20</v>
      </c>
      <c r="Y97" s="67">
        <v>518.4000244140625</v>
      </c>
      <c r="Z97" s="65">
        <v>20</v>
      </c>
      <c r="AA97" s="67">
        <v>525.5</v>
      </c>
      <c r="AB97" s="65">
        <v>20</v>
      </c>
      <c r="AC97" s="67">
        <v>545.2000122070312</v>
      </c>
      <c r="AD97" s="65">
        <v>20</v>
      </c>
      <c r="AE97" s="67">
        <v>525.4000244140625</v>
      </c>
      <c r="AF97" s="65">
        <v>20</v>
      </c>
      <c r="AG97" s="67">
        <v>563.2000122070312</v>
      </c>
      <c r="AH97" s="65">
        <v>20</v>
      </c>
    </row>
    <row r="98" spans="1:34" s="62" customFormat="1" ht="12.75">
      <c r="A98" s="40"/>
      <c r="B98" s="66" t="s">
        <v>83</v>
      </c>
      <c r="C98" s="67">
        <v>60996.078125</v>
      </c>
      <c r="D98" s="65"/>
      <c r="E98" s="67">
        <v>62519.71484375</v>
      </c>
      <c r="F98" s="65"/>
      <c r="G98" s="67">
        <v>67140.0546875</v>
      </c>
      <c r="H98" s="65"/>
      <c r="I98" s="67">
        <v>67465.90625</v>
      </c>
      <c r="J98" s="65"/>
      <c r="K98" s="67">
        <v>71262.2421875</v>
      </c>
      <c r="L98" s="65"/>
      <c r="M98" s="67">
        <v>72882.953125</v>
      </c>
      <c r="N98" s="65"/>
      <c r="O98" s="67">
        <v>73447.8671875</v>
      </c>
      <c r="P98" s="65"/>
      <c r="Q98" s="67">
        <v>73992.4921875</v>
      </c>
      <c r="R98" s="65"/>
      <c r="S98" s="67">
        <v>74477.5703125</v>
      </c>
      <c r="T98" s="65"/>
      <c r="U98" s="67">
        <v>74698.96875</v>
      </c>
      <c r="V98" s="65"/>
      <c r="W98" s="67">
        <v>76478.3984375</v>
      </c>
      <c r="X98" s="65"/>
      <c r="Y98" s="67">
        <v>77579.296875</v>
      </c>
      <c r="Z98" s="65"/>
      <c r="AA98" s="67">
        <v>77759.2578125</v>
      </c>
      <c r="AB98" s="65"/>
      <c r="AC98" s="67">
        <v>78535.3828125</v>
      </c>
      <c r="AD98" s="65"/>
      <c r="AE98" s="67">
        <v>79727.8515625</v>
      </c>
      <c r="AF98" s="65"/>
      <c r="AG98" s="67">
        <v>79806.296875</v>
      </c>
      <c r="AH98" s="65"/>
    </row>
    <row r="99" spans="2:34" ht="12.75">
      <c r="B99" s="63" t="s">
        <v>29</v>
      </c>
      <c r="C99" s="64">
        <v>11927.7001953125</v>
      </c>
      <c r="D99" s="68"/>
      <c r="E99" s="64">
        <v>10078</v>
      </c>
      <c r="F99" s="68"/>
      <c r="G99" s="64">
        <v>10066.099609375</v>
      </c>
      <c r="H99" s="68"/>
      <c r="I99" s="64">
        <v>9928.2998046875</v>
      </c>
      <c r="J99" s="68"/>
      <c r="K99" s="64">
        <v>9613</v>
      </c>
      <c r="L99" s="68"/>
      <c r="M99" s="64">
        <v>9339</v>
      </c>
      <c r="N99" s="68"/>
      <c r="O99" s="64">
        <v>9151</v>
      </c>
      <c r="P99" s="68"/>
      <c r="Q99" s="64">
        <v>8899</v>
      </c>
      <c r="R99" s="68"/>
      <c r="S99" s="64">
        <v>9067</v>
      </c>
      <c r="T99" s="68"/>
      <c r="U99" s="64">
        <v>9022</v>
      </c>
      <c r="V99" s="68"/>
      <c r="W99" s="64">
        <v>8973</v>
      </c>
      <c r="X99" s="68"/>
      <c r="Y99" s="64">
        <v>8889</v>
      </c>
      <c r="Z99" s="68"/>
      <c r="AA99" s="64">
        <v>9576</v>
      </c>
      <c r="AB99" s="68"/>
      <c r="AC99" s="64">
        <v>9356</v>
      </c>
      <c r="AD99" s="68"/>
      <c r="AE99" s="64">
        <v>8727</v>
      </c>
      <c r="AF99" s="68"/>
      <c r="AG99" s="64">
        <v>8931</v>
      </c>
      <c r="AH99" s="68"/>
    </row>
    <row r="100" spans="2:34" ht="12.75">
      <c r="B100" s="63" t="s">
        <v>30</v>
      </c>
      <c r="C100" s="64">
        <v>4223</v>
      </c>
      <c r="D100" s="65">
        <v>14</v>
      </c>
      <c r="E100" s="64" t="s">
        <v>39</v>
      </c>
      <c r="F100" s="65"/>
      <c r="G100" s="64" t="s">
        <v>39</v>
      </c>
      <c r="H100" s="65"/>
      <c r="I100" s="64" t="s">
        <v>39</v>
      </c>
      <c r="J100" s="65"/>
      <c r="K100" s="64">
        <v>4800</v>
      </c>
      <c r="L100" s="65"/>
      <c r="M100" s="64" t="s">
        <v>39</v>
      </c>
      <c r="N100" s="65"/>
      <c r="O100" s="64" t="s">
        <v>39</v>
      </c>
      <c r="P100" s="65"/>
      <c r="Q100" s="64" t="s">
        <v>39</v>
      </c>
      <c r="R100" s="65"/>
      <c r="S100" s="64" t="s">
        <v>39</v>
      </c>
      <c r="T100" s="65"/>
      <c r="U100" s="64" t="s">
        <v>39</v>
      </c>
      <c r="V100" s="65"/>
      <c r="W100" s="64" t="s">
        <v>39</v>
      </c>
      <c r="X100" s="65"/>
      <c r="Y100" s="64" t="s">
        <v>39</v>
      </c>
      <c r="Z100" s="65"/>
      <c r="AA100" s="64" t="s">
        <v>39</v>
      </c>
      <c r="AB100" s="65"/>
      <c r="AC100" s="64" t="s">
        <v>39</v>
      </c>
      <c r="AD100" s="65"/>
      <c r="AE100" s="64" t="s">
        <v>39</v>
      </c>
      <c r="AF100" s="65"/>
      <c r="AG100" s="64" t="s">
        <v>39</v>
      </c>
      <c r="AH100" s="65"/>
    </row>
    <row r="101" spans="2:34" ht="12.75">
      <c r="B101" s="63" t="s">
        <v>31</v>
      </c>
      <c r="C101" s="64">
        <v>3607</v>
      </c>
      <c r="D101" s="65">
        <v>21</v>
      </c>
      <c r="E101" s="64">
        <v>1761</v>
      </c>
      <c r="F101" s="65">
        <v>21</v>
      </c>
      <c r="G101" s="64">
        <v>1665</v>
      </c>
      <c r="H101" s="65">
        <v>21</v>
      </c>
      <c r="I101" s="64">
        <v>1320</v>
      </c>
      <c r="J101" s="65">
        <v>21</v>
      </c>
      <c r="K101" s="64">
        <v>1072</v>
      </c>
      <c r="L101" s="65">
        <v>21</v>
      </c>
      <c r="M101" s="64">
        <v>830</v>
      </c>
      <c r="N101" s="65">
        <v>21</v>
      </c>
      <c r="O101" s="64">
        <v>750</v>
      </c>
      <c r="P101" s="65">
        <v>21</v>
      </c>
      <c r="Q101" s="64">
        <v>736</v>
      </c>
      <c r="R101" s="65">
        <v>21</v>
      </c>
      <c r="S101" s="64">
        <v>734</v>
      </c>
      <c r="T101" s="65">
        <v>21</v>
      </c>
      <c r="U101" s="64">
        <v>729</v>
      </c>
      <c r="V101" s="65">
        <v>21</v>
      </c>
      <c r="W101" s="64">
        <v>717</v>
      </c>
      <c r="X101" s="65">
        <v>21</v>
      </c>
      <c r="Y101" s="64">
        <v>716</v>
      </c>
      <c r="Z101" s="65">
        <v>21</v>
      </c>
      <c r="AA101" s="64">
        <v>718</v>
      </c>
      <c r="AB101" s="65">
        <v>21</v>
      </c>
      <c r="AC101" s="64">
        <v>756</v>
      </c>
      <c r="AD101" s="65">
        <v>21</v>
      </c>
      <c r="AE101" s="64">
        <v>734</v>
      </c>
      <c r="AF101" s="65">
        <v>21</v>
      </c>
      <c r="AG101" s="64">
        <v>736</v>
      </c>
      <c r="AH101" s="65">
        <v>21</v>
      </c>
    </row>
    <row r="102" spans="2:34" ht="12.75">
      <c r="B102" s="54" t="s">
        <v>55</v>
      </c>
      <c r="C102" s="55" t="s">
        <v>39</v>
      </c>
      <c r="D102" s="56"/>
      <c r="E102" s="55" t="s">
        <v>39</v>
      </c>
      <c r="F102" s="56"/>
      <c r="G102" s="55" t="s">
        <v>39</v>
      </c>
      <c r="H102" s="56"/>
      <c r="I102" s="55">
        <v>709.7999877929688</v>
      </c>
      <c r="J102" s="56"/>
      <c r="K102" s="55" t="s">
        <v>39</v>
      </c>
      <c r="L102" s="56"/>
      <c r="M102" s="55">
        <v>666</v>
      </c>
      <c r="N102" s="56"/>
      <c r="O102" s="55" t="s">
        <v>39</v>
      </c>
      <c r="P102" s="56"/>
      <c r="Q102" s="55" t="s">
        <v>39</v>
      </c>
      <c r="R102" s="56"/>
      <c r="S102" s="55" t="s">
        <v>39</v>
      </c>
      <c r="T102" s="56"/>
      <c r="U102" s="55" t="s">
        <v>39</v>
      </c>
      <c r="V102" s="56"/>
      <c r="W102" s="55" t="s">
        <v>39</v>
      </c>
      <c r="X102" s="56"/>
      <c r="Y102" s="55">
        <v>684.4000244140625</v>
      </c>
      <c r="Z102" s="56"/>
      <c r="AA102" s="55">
        <v>744.5</v>
      </c>
      <c r="AB102" s="56"/>
      <c r="AC102" s="55">
        <v>852</v>
      </c>
      <c r="AD102" s="56"/>
      <c r="AE102" s="55" t="s">
        <v>39</v>
      </c>
      <c r="AF102" s="56"/>
      <c r="AG102" s="55" t="s">
        <v>39</v>
      </c>
      <c r="AH102" s="56"/>
    </row>
    <row r="103" spans="2:34" ht="12.75">
      <c r="B103" s="54" t="s">
        <v>32</v>
      </c>
      <c r="C103" s="55">
        <v>14670</v>
      </c>
      <c r="D103" s="61"/>
      <c r="E103" s="55">
        <v>9020</v>
      </c>
      <c r="F103" s="61"/>
      <c r="G103" s="55">
        <v>9150</v>
      </c>
      <c r="H103" s="61"/>
      <c r="I103" s="55">
        <v>8000</v>
      </c>
      <c r="J103" s="61"/>
      <c r="K103" s="55">
        <v>7843</v>
      </c>
      <c r="L103" s="61"/>
      <c r="M103" s="55">
        <v>7436</v>
      </c>
      <c r="N103" s="61"/>
      <c r="O103" s="55">
        <v>6860</v>
      </c>
      <c r="P103" s="61"/>
      <c r="Q103" s="55">
        <v>6353</v>
      </c>
      <c r="R103" s="61"/>
      <c r="S103" s="55">
        <v>6379</v>
      </c>
      <c r="T103" s="61"/>
      <c r="U103" s="55">
        <v>5689</v>
      </c>
      <c r="V103" s="61"/>
      <c r="W103" s="55">
        <v>5090</v>
      </c>
      <c r="X103" s="61"/>
      <c r="Y103" s="55">
        <v>4577</v>
      </c>
      <c r="Z103" s="61"/>
      <c r="AA103" s="55">
        <v>4680</v>
      </c>
      <c r="AB103" s="61"/>
      <c r="AC103" s="55">
        <v>6240</v>
      </c>
      <c r="AD103" s="61"/>
      <c r="AE103" s="55">
        <v>6561</v>
      </c>
      <c r="AF103" s="61"/>
      <c r="AG103" s="55">
        <v>6248</v>
      </c>
      <c r="AH103" s="61"/>
    </row>
    <row r="104" spans="2:34" ht="12.75">
      <c r="B104" s="54" t="s">
        <v>107</v>
      </c>
      <c r="C104" s="55">
        <v>95764</v>
      </c>
      <c r="D104" s="56"/>
      <c r="E104" s="55">
        <v>78285</v>
      </c>
      <c r="F104" s="56"/>
      <c r="G104" s="55">
        <v>74441</v>
      </c>
      <c r="H104" s="56"/>
      <c r="I104" s="55">
        <v>72420</v>
      </c>
      <c r="J104" s="56"/>
      <c r="K104" s="55">
        <v>71036</v>
      </c>
      <c r="L104" s="56"/>
      <c r="M104" s="55">
        <v>70440</v>
      </c>
      <c r="N104" s="56"/>
      <c r="O104" s="55">
        <v>69122</v>
      </c>
      <c r="P104" s="56"/>
      <c r="Q104" s="55">
        <v>67167</v>
      </c>
      <c r="R104" s="56"/>
      <c r="S104" s="55">
        <v>67126</v>
      </c>
      <c r="T104" s="56"/>
      <c r="U104" s="55">
        <v>65842</v>
      </c>
      <c r="V104" s="56"/>
      <c r="W104" s="55">
        <v>63388</v>
      </c>
      <c r="X104" s="56"/>
      <c r="Y104" s="55">
        <v>63763</v>
      </c>
      <c r="Z104" s="56"/>
      <c r="AA104" s="55">
        <v>64019</v>
      </c>
      <c r="AB104" s="56"/>
      <c r="AC104" s="55">
        <v>64410</v>
      </c>
      <c r="AD104" s="56"/>
      <c r="AE104" s="55">
        <v>64264</v>
      </c>
      <c r="AF104" s="56"/>
      <c r="AG104" s="55">
        <v>60144</v>
      </c>
      <c r="AH104" s="56"/>
    </row>
    <row r="105" spans="2:34" ht="12.75">
      <c r="B105" s="54" t="s">
        <v>84</v>
      </c>
      <c r="C105" s="55" t="s">
        <v>39</v>
      </c>
      <c r="D105" s="56"/>
      <c r="E105" s="55" t="s">
        <v>39</v>
      </c>
      <c r="F105" s="56"/>
      <c r="G105" s="55" t="s">
        <v>39</v>
      </c>
      <c r="H105" s="56"/>
      <c r="I105" s="55" t="s">
        <v>39</v>
      </c>
      <c r="J105" s="56"/>
      <c r="K105" s="55" t="s">
        <v>39</v>
      </c>
      <c r="L105" s="56"/>
      <c r="M105" s="55" t="s">
        <v>39</v>
      </c>
      <c r="N105" s="56"/>
      <c r="O105" s="55" t="s">
        <v>39</v>
      </c>
      <c r="P105" s="56"/>
      <c r="Q105" s="55" t="s">
        <v>39</v>
      </c>
      <c r="R105" s="56"/>
      <c r="S105" s="55" t="s">
        <v>39</v>
      </c>
      <c r="T105" s="56"/>
      <c r="U105" s="55" t="s">
        <v>39</v>
      </c>
      <c r="V105" s="56"/>
      <c r="W105" s="55" t="s">
        <v>39</v>
      </c>
      <c r="X105" s="56"/>
      <c r="Y105" s="55">
        <v>4000</v>
      </c>
      <c r="Z105" s="56"/>
      <c r="AA105" s="55">
        <v>4000</v>
      </c>
      <c r="AB105" s="56"/>
      <c r="AC105" s="55">
        <v>4000</v>
      </c>
      <c r="AD105" s="56"/>
      <c r="AE105" s="55" t="s">
        <v>39</v>
      </c>
      <c r="AF105" s="56"/>
      <c r="AG105" s="55" t="s">
        <v>39</v>
      </c>
      <c r="AH105" s="56"/>
    </row>
    <row r="106" spans="2:34" ht="12.75">
      <c r="B106" s="54" t="s">
        <v>62</v>
      </c>
      <c r="C106" s="55">
        <v>2969</v>
      </c>
      <c r="D106" s="56">
        <v>22</v>
      </c>
      <c r="E106" s="55">
        <v>3964</v>
      </c>
      <c r="F106" s="56">
        <v>22</v>
      </c>
      <c r="G106" s="55">
        <v>3751</v>
      </c>
      <c r="H106" s="56">
        <v>22</v>
      </c>
      <c r="I106" s="55">
        <v>4004</v>
      </c>
      <c r="J106" s="56">
        <v>22</v>
      </c>
      <c r="K106" s="55">
        <v>4114</v>
      </c>
      <c r="L106" s="56">
        <v>22</v>
      </c>
      <c r="M106" s="55">
        <v>2839</v>
      </c>
      <c r="N106" s="56">
        <v>22</v>
      </c>
      <c r="O106" s="55">
        <v>2826</v>
      </c>
      <c r="P106" s="56">
        <v>22</v>
      </c>
      <c r="Q106" s="55" t="s">
        <v>39</v>
      </c>
      <c r="R106" s="56"/>
      <c r="S106" s="55">
        <v>2554</v>
      </c>
      <c r="T106" s="56">
        <v>23</v>
      </c>
      <c r="U106" s="55">
        <v>2742</v>
      </c>
      <c r="V106" s="56">
        <v>23</v>
      </c>
      <c r="W106" s="55">
        <v>2065</v>
      </c>
      <c r="X106" s="56">
        <v>23</v>
      </c>
      <c r="Y106" s="55">
        <v>3640</v>
      </c>
      <c r="Z106" s="56">
        <v>23</v>
      </c>
      <c r="AA106" s="55">
        <v>3325</v>
      </c>
      <c r="AB106" s="56">
        <v>23</v>
      </c>
      <c r="AC106" s="55">
        <v>3425</v>
      </c>
      <c r="AD106" s="56">
        <v>23</v>
      </c>
      <c r="AE106" s="55">
        <v>3475</v>
      </c>
      <c r="AF106" s="56">
        <v>23</v>
      </c>
      <c r="AG106" s="55">
        <v>3593</v>
      </c>
      <c r="AH106" s="56">
        <v>23</v>
      </c>
    </row>
    <row r="107" spans="2:34" ht="12.75">
      <c r="B107" s="63" t="s">
        <v>33</v>
      </c>
      <c r="C107" s="64">
        <v>1388</v>
      </c>
      <c r="D107" s="65"/>
      <c r="E107" s="64">
        <v>808</v>
      </c>
      <c r="F107" s="65"/>
      <c r="G107" s="64">
        <v>830</v>
      </c>
      <c r="H107" s="65"/>
      <c r="I107" s="64">
        <v>812</v>
      </c>
      <c r="J107" s="65"/>
      <c r="K107" s="64">
        <v>733</v>
      </c>
      <c r="L107" s="65"/>
      <c r="M107" s="64">
        <v>697</v>
      </c>
      <c r="N107" s="65"/>
      <c r="O107" s="64">
        <v>723</v>
      </c>
      <c r="P107" s="65"/>
      <c r="Q107" s="64">
        <v>716</v>
      </c>
      <c r="R107" s="65"/>
      <c r="S107" s="64">
        <v>684</v>
      </c>
      <c r="T107" s="65"/>
      <c r="U107" s="64">
        <v>621</v>
      </c>
      <c r="V107" s="65"/>
      <c r="W107" s="64">
        <v>680</v>
      </c>
      <c r="X107" s="65"/>
      <c r="Y107" s="64">
        <v>533</v>
      </c>
      <c r="Z107" s="65"/>
      <c r="AA107" s="64">
        <v>395</v>
      </c>
      <c r="AB107" s="65"/>
      <c r="AC107" s="64">
        <v>330</v>
      </c>
      <c r="AD107" s="65"/>
      <c r="AE107" s="64" t="s">
        <v>39</v>
      </c>
      <c r="AF107" s="65"/>
      <c r="AG107" s="64" t="s">
        <v>39</v>
      </c>
      <c r="AH107" s="65"/>
    </row>
    <row r="108" spans="1:34" s="62" customFormat="1" ht="12.75">
      <c r="A108" s="40"/>
      <c r="B108" s="66" t="s">
        <v>34</v>
      </c>
      <c r="C108" s="67" t="s">
        <v>39</v>
      </c>
      <c r="D108" s="65"/>
      <c r="E108" s="67" t="s">
        <v>39</v>
      </c>
      <c r="F108" s="65"/>
      <c r="G108" s="67" t="s">
        <v>39</v>
      </c>
      <c r="H108" s="65"/>
      <c r="I108" s="67" t="s">
        <v>39</v>
      </c>
      <c r="J108" s="65"/>
      <c r="K108" s="67" t="s">
        <v>39</v>
      </c>
      <c r="L108" s="65"/>
      <c r="M108" s="67" t="s">
        <v>39</v>
      </c>
      <c r="N108" s="65"/>
      <c r="O108" s="67" t="s">
        <v>39</v>
      </c>
      <c r="P108" s="65"/>
      <c r="Q108" s="67" t="s">
        <v>39</v>
      </c>
      <c r="R108" s="65"/>
      <c r="S108" s="67">
        <v>691</v>
      </c>
      <c r="T108" s="65"/>
      <c r="U108" s="67">
        <v>649</v>
      </c>
      <c r="V108" s="65"/>
      <c r="W108" s="67">
        <v>802</v>
      </c>
      <c r="X108" s="65"/>
      <c r="Y108" s="67">
        <v>739</v>
      </c>
      <c r="Z108" s="65"/>
      <c r="AA108" s="67">
        <v>718</v>
      </c>
      <c r="AB108" s="65"/>
      <c r="AC108" s="67">
        <v>745</v>
      </c>
      <c r="AD108" s="65"/>
      <c r="AE108" s="67">
        <v>854</v>
      </c>
      <c r="AF108" s="65"/>
      <c r="AG108" s="67">
        <v>753</v>
      </c>
      <c r="AH108" s="65"/>
    </row>
    <row r="109" spans="1:34" s="62" customFormat="1" ht="12.75">
      <c r="A109" s="40"/>
      <c r="B109" s="66" t="s">
        <v>63</v>
      </c>
      <c r="C109" s="67" t="s">
        <v>39</v>
      </c>
      <c r="D109" s="68"/>
      <c r="E109" s="67" t="s">
        <v>39</v>
      </c>
      <c r="F109" s="68"/>
      <c r="G109" s="67" t="s">
        <v>39</v>
      </c>
      <c r="H109" s="68"/>
      <c r="I109" s="67" t="s">
        <v>39</v>
      </c>
      <c r="J109" s="68"/>
      <c r="K109" s="67" t="s">
        <v>39</v>
      </c>
      <c r="L109" s="68"/>
      <c r="M109" s="67" t="s">
        <v>39</v>
      </c>
      <c r="N109" s="68"/>
      <c r="O109" s="67">
        <v>12154</v>
      </c>
      <c r="P109" s="68"/>
      <c r="Q109" s="67" t="s">
        <v>39</v>
      </c>
      <c r="R109" s="68"/>
      <c r="S109" s="67" t="s">
        <v>39</v>
      </c>
      <c r="T109" s="68"/>
      <c r="U109" s="67" t="s">
        <v>39</v>
      </c>
      <c r="V109" s="68"/>
      <c r="W109" s="67" t="s">
        <v>39</v>
      </c>
      <c r="X109" s="68"/>
      <c r="Y109" s="67" t="s">
        <v>39</v>
      </c>
      <c r="Z109" s="68"/>
      <c r="AA109" s="67" t="s">
        <v>39</v>
      </c>
      <c r="AB109" s="68"/>
      <c r="AC109" s="67" t="s">
        <v>39</v>
      </c>
      <c r="AD109" s="68"/>
      <c r="AE109" s="67" t="s">
        <v>39</v>
      </c>
      <c r="AF109" s="68"/>
      <c r="AG109" s="67" t="s">
        <v>39</v>
      </c>
      <c r="AH109" s="68"/>
    </row>
    <row r="110" spans="2:34" ht="12.75">
      <c r="B110" s="63" t="s">
        <v>35</v>
      </c>
      <c r="C110" s="64">
        <v>31400</v>
      </c>
      <c r="D110" s="65">
        <v>5</v>
      </c>
      <c r="E110" s="64">
        <v>27880</v>
      </c>
      <c r="F110" s="65"/>
      <c r="G110" s="64" t="s">
        <v>39</v>
      </c>
      <c r="H110" s="65"/>
      <c r="I110" s="64">
        <v>30352.69921875</v>
      </c>
      <c r="J110" s="65"/>
      <c r="K110" s="64">
        <v>32334</v>
      </c>
      <c r="L110" s="65"/>
      <c r="M110" s="64">
        <v>33530</v>
      </c>
      <c r="N110" s="65"/>
      <c r="O110" s="64">
        <v>30723</v>
      </c>
      <c r="P110" s="65"/>
      <c r="Q110" s="64">
        <v>30503</v>
      </c>
      <c r="R110" s="65"/>
      <c r="S110" s="64">
        <v>30193</v>
      </c>
      <c r="T110" s="65"/>
      <c r="U110" s="64">
        <v>30677</v>
      </c>
      <c r="V110" s="65"/>
      <c r="W110" s="64">
        <v>30256</v>
      </c>
      <c r="X110" s="65"/>
      <c r="Y110" s="64">
        <v>29164</v>
      </c>
      <c r="Z110" s="65"/>
      <c r="AA110" s="64">
        <v>27725</v>
      </c>
      <c r="AB110" s="65"/>
      <c r="AC110" s="64">
        <v>26689</v>
      </c>
      <c r="AD110" s="65"/>
      <c r="AE110" s="64">
        <v>26766</v>
      </c>
      <c r="AF110" s="65"/>
      <c r="AG110" s="64" t="s">
        <v>39</v>
      </c>
      <c r="AH110" s="65"/>
    </row>
    <row r="111" spans="2:34" ht="12.75">
      <c r="B111" s="63" t="s">
        <v>131</v>
      </c>
      <c r="C111" s="64" t="s">
        <v>39</v>
      </c>
      <c r="D111" s="65"/>
      <c r="E111" s="64" t="s">
        <v>39</v>
      </c>
      <c r="F111" s="65"/>
      <c r="G111" s="64" t="s">
        <v>39</v>
      </c>
      <c r="H111" s="65"/>
      <c r="I111" s="64" t="s">
        <v>39</v>
      </c>
      <c r="J111" s="65"/>
      <c r="K111" s="64" t="s">
        <v>39</v>
      </c>
      <c r="L111" s="65"/>
      <c r="M111" s="64" t="s">
        <v>39</v>
      </c>
      <c r="N111" s="65"/>
      <c r="O111" s="64" t="s">
        <v>39</v>
      </c>
      <c r="P111" s="65"/>
      <c r="Q111" s="64">
        <v>51300</v>
      </c>
      <c r="R111" s="65">
        <v>24</v>
      </c>
      <c r="S111" s="64" t="s">
        <v>39</v>
      </c>
      <c r="T111" s="65"/>
      <c r="U111" s="64" t="s">
        <v>39</v>
      </c>
      <c r="V111" s="65"/>
      <c r="W111" s="64" t="s">
        <v>39</v>
      </c>
      <c r="X111" s="65"/>
      <c r="Y111" s="64" t="s">
        <v>39</v>
      </c>
      <c r="Z111" s="65"/>
      <c r="AA111" s="64" t="s">
        <v>39</v>
      </c>
      <c r="AB111" s="65"/>
      <c r="AC111" s="64" t="s">
        <v>39</v>
      </c>
      <c r="AD111" s="65"/>
      <c r="AE111" s="64" t="s">
        <v>39</v>
      </c>
      <c r="AF111" s="65"/>
      <c r="AG111" s="64" t="s">
        <v>39</v>
      </c>
      <c r="AH111" s="65"/>
    </row>
    <row r="112" spans="2:34" ht="22.5">
      <c r="B112" s="54" t="s">
        <v>85</v>
      </c>
      <c r="C112" s="55">
        <v>7.070000171661377</v>
      </c>
      <c r="D112" s="56"/>
      <c r="E112" s="55">
        <v>7.369999885559082</v>
      </c>
      <c r="F112" s="56"/>
      <c r="G112" s="55">
        <v>7.650000095367432</v>
      </c>
      <c r="H112" s="56"/>
      <c r="I112" s="55">
        <v>7.690000057220459</v>
      </c>
      <c r="J112" s="56"/>
      <c r="K112" s="55">
        <v>7.769999980926514</v>
      </c>
      <c r="L112" s="56"/>
      <c r="M112" s="55">
        <v>8.489999771118164</v>
      </c>
      <c r="N112" s="56"/>
      <c r="O112" s="55">
        <v>8.529999732971191</v>
      </c>
      <c r="P112" s="56"/>
      <c r="Q112" s="55">
        <v>8.40999984741211</v>
      </c>
      <c r="R112" s="56"/>
      <c r="S112" s="55">
        <v>8.9399995803833</v>
      </c>
      <c r="T112" s="56"/>
      <c r="U112" s="55">
        <v>8.82</v>
      </c>
      <c r="V112" s="56"/>
      <c r="W112" s="55" t="s">
        <v>39</v>
      </c>
      <c r="X112" s="56"/>
      <c r="Y112" s="55" t="s">
        <v>39</v>
      </c>
      <c r="Z112" s="56"/>
      <c r="AA112" s="55" t="s">
        <v>39</v>
      </c>
      <c r="AB112" s="56"/>
      <c r="AC112" s="55" t="s">
        <v>39</v>
      </c>
      <c r="AD112" s="56"/>
      <c r="AE112" s="55" t="s">
        <v>39</v>
      </c>
      <c r="AF112" s="56"/>
      <c r="AG112" s="55" t="s">
        <v>39</v>
      </c>
      <c r="AH112" s="56"/>
    </row>
    <row r="113" spans="2:34" ht="12.75">
      <c r="B113" s="54" t="s">
        <v>36</v>
      </c>
      <c r="C113" s="55">
        <v>2360</v>
      </c>
      <c r="D113" s="61"/>
      <c r="E113" s="55">
        <v>2064</v>
      </c>
      <c r="F113" s="61"/>
      <c r="G113" s="55">
        <v>2064</v>
      </c>
      <c r="H113" s="61"/>
      <c r="I113" s="55">
        <v>2057</v>
      </c>
      <c r="J113" s="61"/>
      <c r="K113" s="55">
        <v>2057</v>
      </c>
      <c r="L113" s="61"/>
      <c r="M113" s="55">
        <v>2057</v>
      </c>
      <c r="N113" s="61"/>
      <c r="O113" s="55">
        <v>2053</v>
      </c>
      <c r="P113" s="61"/>
      <c r="Q113" s="55">
        <v>2048</v>
      </c>
      <c r="R113" s="61"/>
      <c r="S113" s="55">
        <v>2048</v>
      </c>
      <c r="T113" s="61"/>
      <c r="U113" s="55">
        <v>2048</v>
      </c>
      <c r="V113" s="61"/>
      <c r="W113" s="55">
        <v>2048</v>
      </c>
      <c r="X113" s="61"/>
      <c r="Y113" s="55">
        <v>2285</v>
      </c>
      <c r="Z113" s="61"/>
      <c r="AA113" s="55">
        <v>2285</v>
      </c>
      <c r="AB113" s="61"/>
      <c r="AC113" s="55">
        <v>2285</v>
      </c>
      <c r="AD113" s="61"/>
      <c r="AE113" s="55" t="s">
        <v>39</v>
      </c>
      <c r="AF113" s="61"/>
      <c r="AG113" s="55" t="s">
        <v>39</v>
      </c>
      <c r="AH113" s="61"/>
    </row>
    <row r="114" spans="2:34" ht="12.75">
      <c r="B114" s="54" t="s">
        <v>37</v>
      </c>
      <c r="C114" s="55">
        <v>1724</v>
      </c>
      <c r="D114" s="56"/>
      <c r="E114" s="55">
        <v>1678.5999755859375</v>
      </c>
      <c r="F114" s="56"/>
      <c r="G114" s="55">
        <v>1693.5999755859375</v>
      </c>
      <c r="H114" s="56"/>
      <c r="I114" s="55">
        <v>1678.4000244140625</v>
      </c>
      <c r="J114" s="56"/>
      <c r="K114" s="55">
        <v>1689</v>
      </c>
      <c r="L114" s="56"/>
      <c r="M114" s="55">
        <v>1685</v>
      </c>
      <c r="N114" s="56"/>
      <c r="O114" s="55">
        <v>1678</v>
      </c>
      <c r="P114" s="56"/>
      <c r="Q114" s="55">
        <v>1671</v>
      </c>
      <c r="R114" s="56"/>
      <c r="S114" s="55">
        <v>1674</v>
      </c>
      <c r="T114" s="56"/>
      <c r="U114" s="55">
        <v>1688</v>
      </c>
      <c r="V114" s="56"/>
      <c r="W114" s="55">
        <v>1679</v>
      </c>
      <c r="X114" s="56"/>
      <c r="Y114" s="55">
        <v>1696</v>
      </c>
      <c r="Z114" s="56"/>
      <c r="AA114" s="55">
        <v>1872</v>
      </c>
      <c r="AB114" s="56"/>
      <c r="AC114" s="55" t="s">
        <v>39</v>
      </c>
      <c r="AD114" s="56"/>
      <c r="AE114" s="55" t="s">
        <v>39</v>
      </c>
      <c r="AF114" s="56"/>
      <c r="AG114" s="55" t="s">
        <v>39</v>
      </c>
      <c r="AH114" s="56"/>
    </row>
    <row r="115" spans="2:34" ht="22.5">
      <c r="B115" s="54" t="s">
        <v>38</v>
      </c>
      <c r="C115" s="55">
        <v>1688.0999755859375</v>
      </c>
      <c r="D115" s="56" t="s">
        <v>141</v>
      </c>
      <c r="E115" s="55">
        <v>1776.4000244140625</v>
      </c>
      <c r="F115" s="56" t="s">
        <v>141</v>
      </c>
      <c r="G115" s="55" t="s">
        <v>39</v>
      </c>
      <c r="H115" s="56"/>
      <c r="I115" s="55" t="s">
        <v>39</v>
      </c>
      <c r="J115" s="56"/>
      <c r="K115" s="55" t="s">
        <v>39</v>
      </c>
      <c r="L115" s="56"/>
      <c r="M115" s="55" t="s">
        <v>39</v>
      </c>
      <c r="N115" s="56"/>
      <c r="O115" s="55">
        <v>2052</v>
      </c>
      <c r="P115" s="56" t="s">
        <v>141</v>
      </c>
      <c r="Q115" s="55">
        <v>1719.5</v>
      </c>
      <c r="R115" s="56" t="s">
        <v>141</v>
      </c>
      <c r="S115" s="55">
        <v>1625</v>
      </c>
      <c r="T115" s="56" t="s">
        <v>141</v>
      </c>
      <c r="U115" s="55">
        <v>2344.800048828125</v>
      </c>
      <c r="V115" s="56" t="s">
        <v>141</v>
      </c>
      <c r="W115" s="55">
        <v>3860.10009765625</v>
      </c>
      <c r="X115" s="56" t="s">
        <v>141</v>
      </c>
      <c r="Y115" s="55">
        <v>1904.5999755859375</v>
      </c>
      <c r="Z115" s="56" t="s">
        <v>141</v>
      </c>
      <c r="AA115" s="55">
        <v>1739.9000244140625</v>
      </c>
      <c r="AB115" s="56" t="s">
        <v>141</v>
      </c>
      <c r="AC115" s="55">
        <v>2900.800048828125</v>
      </c>
      <c r="AD115" s="56" t="s">
        <v>141</v>
      </c>
      <c r="AE115" s="55">
        <v>1772.300048828125</v>
      </c>
      <c r="AF115" s="56" t="s">
        <v>141</v>
      </c>
      <c r="AG115" s="55" t="s">
        <v>39</v>
      </c>
      <c r="AH115" s="56"/>
    </row>
    <row r="116" spans="1:34" s="71" customFormat="1" ht="12.75">
      <c r="A116" s="40"/>
      <c r="B116" s="69" t="s">
        <v>108</v>
      </c>
      <c r="C116" s="70" t="s">
        <v>39</v>
      </c>
      <c r="D116" s="56"/>
      <c r="E116" s="70" t="s">
        <v>39</v>
      </c>
      <c r="F116" s="56"/>
      <c r="G116" s="70" t="s">
        <v>39</v>
      </c>
      <c r="H116" s="56"/>
      <c r="I116" s="70" t="s">
        <v>39</v>
      </c>
      <c r="J116" s="56"/>
      <c r="K116" s="70" t="s">
        <v>39</v>
      </c>
      <c r="L116" s="56"/>
      <c r="M116" s="70">
        <v>223.3699951171875</v>
      </c>
      <c r="N116" s="56">
        <v>27</v>
      </c>
      <c r="O116" s="70">
        <v>234.72000122070312</v>
      </c>
      <c r="P116" s="56">
        <v>27</v>
      </c>
      <c r="Q116" s="70">
        <v>211.72000122070312</v>
      </c>
      <c r="R116" s="56">
        <v>27</v>
      </c>
      <c r="S116" s="70">
        <v>235.9199981689453</v>
      </c>
      <c r="T116" s="56">
        <v>27</v>
      </c>
      <c r="U116" s="70">
        <v>209.61000061035156</v>
      </c>
      <c r="V116" s="56">
        <v>28</v>
      </c>
      <c r="W116" s="70">
        <v>235.75999450683594</v>
      </c>
      <c r="X116" s="56">
        <v>28</v>
      </c>
      <c r="Y116" s="70">
        <v>249.38999938964844</v>
      </c>
      <c r="Z116" s="56">
        <v>27</v>
      </c>
      <c r="AA116" s="70">
        <v>243.42999267578125</v>
      </c>
      <c r="AB116" s="56">
        <v>27</v>
      </c>
      <c r="AC116" s="70">
        <v>239.02999877929688</v>
      </c>
      <c r="AD116" s="56">
        <v>27</v>
      </c>
      <c r="AE116" s="70">
        <v>241.02999877929688</v>
      </c>
      <c r="AF116" s="56">
        <v>27</v>
      </c>
      <c r="AG116" s="70" t="s">
        <v>39</v>
      </c>
      <c r="AH116" s="56"/>
    </row>
    <row r="117" spans="2:34" ht="12.75">
      <c r="B117" s="63" t="s">
        <v>109</v>
      </c>
      <c r="C117" s="64">
        <v>186</v>
      </c>
      <c r="D117" s="65"/>
      <c r="E117" s="64">
        <v>254</v>
      </c>
      <c r="F117" s="65"/>
      <c r="G117" s="64" t="s">
        <v>39</v>
      </c>
      <c r="H117" s="65"/>
      <c r="I117" s="64" t="s">
        <v>39</v>
      </c>
      <c r="J117" s="65"/>
      <c r="K117" s="64" t="s">
        <v>39</v>
      </c>
      <c r="L117" s="65"/>
      <c r="M117" s="64">
        <v>394</v>
      </c>
      <c r="N117" s="65"/>
      <c r="O117" s="64">
        <v>503</v>
      </c>
      <c r="P117" s="65"/>
      <c r="Q117" s="64">
        <v>252</v>
      </c>
      <c r="R117" s="65"/>
      <c r="S117" s="64">
        <v>553</v>
      </c>
      <c r="T117" s="65"/>
      <c r="U117" s="64">
        <v>519</v>
      </c>
      <c r="V117" s="65"/>
      <c r="W117" s="64">
        <v>467</v>
      </c>
      <c r="X117" s="65"/>
      <c r="Y117" s="64">
        <v>518</v>
      </c>
      <c r="Z117" s="65"/>
      <c r="AA117" s="64">
        <v>551</v>
      </c>
      <c r="AB117" s="65"/>
      <c r="AC117" s="64">
        <v>570</v>
      </c>
      <c r="AD117" s="65"/>
      <c r="AE117" s="64" t="s">
        <v>39</v>
      </c>
      <c r="AF117" s="65"/>
      <c r="AG117" s="64" t="s">
        <v>39</v>
      </c>
      <c r="AH117" s="65"/>
    </row>
    <row r="118" spans="1:34" s="62" customFormat="1" ht="12.75">
      <c r="A118" s="40"/>
      <c r="B118" s="66" t="s">
        <v>110</v>
      </c>
      <c r="C118" s="67">
        <v>24303</v>
      </c>
      <c r="D118" s="65">
        <v>14</v>
      </c>
      <c r="E118" s="67">
        <v>25032</v>
      </c>
      <c r="F118" s="65">
        <v>14</v>
      </c>
      <c r="G118" s="67">
        <v>25258</v>
      </c>
      <c r="H118" s="65">
        <v>14</v>
      </c>
      <c r="I118" s="67">
        <v>26222</v>
      </c>
      <c r="J118" s="65">
        <v>14</v>
      </c>
      <c r="K118" s="67">
        <v>27840</v>
      </c>
      <c r="L118" s="65">
        <v>14</v>
      </c>
      <c r="M118" s="67" t="s">
        <v>39</v>
      </c>
      <c r="N118" s="65"/>
      <c r="O118" s="67">
        <v>33300</v>
      </c>
      <c r="P118" s="65">
        <v>14</v>
      </c>
      <c r="Q118" s="67">
        <v>33780</v>
      </c>
      <c r="R118" s="65">
        <v>14</v>
      </c>
      <c r="S118" s="67" t="s">
        <v>39</v>
      </c>
      <c r="T118" s="65">
        <v>14</v>
      </c>
      <c r="U118" s="67" t="s">
        <v>39</v>
      </c>
      <c r="V118" s="65"/>
      <c r="W118" s="67" t="s">
        <v>39</v>
      </c>
      <c r="X118" s="65"/>
      <c r="Y118" s="67" t="s">
        <v>39</v>
      </c>
      <c r="Z118" s="65"/>
      <c r="AA118" s="67" t="s">
        <v>39</v>
      </c>
      <c r="AB118" s="65"/>
      <c r="AC118" s="67" t="s">
        <v>39</v>
      </c>
      <c r="AD118" s="65"/>
      <c r="AE118" s="67" t="s">
        <v>39</v>
      </c>
      <c r="AF118" s="65"/>
      <c r="AG118" s="67" t="s">
        <v>39</v>
      </c>
      <c r="AH118" s="65"/>
    </row>
    <row r="119" spans="1:34" s="62" customFormat="1" ht="12.75">
      <c r="A119" s="40"/>
      <c r="B119" s="66" t="s">
        <v>111</v>
      </c>
      <c r="C119" s="67">
        <v>29294</v>
      </c>
      <c r="D119" s="68">
        <v>29</v>
      </c>
      <c r="E119" s="67">
        <v>20681</v>
      </c>
      <c r="F119" s="68">
        <v>29</v>
      </c>
      <c r="G119" s="67">
        <v>18564</v>
      </c>
      <c r="H119" s="68">
        <v>29</v>
      </c>
      <c r="I119" s="67">
        <v>16524</v>
      </c>
      <c r="J119" s="68">
        <v>29</v>
      </c>
      <c r="K119" s="67">
        <v>14871</v>
      </c>
      <c r="L119" s="68">
        <v>29</v>
      </c>
      <c r="M119" s="67">
        <v>15720</v>
      </c>
      <c r="N119" s="68">
        <v>29</v>
      </c>
      <c r="O119" s="67">
        <v>14479</v>
      </c>
      <c r="P119" s="68">
        <v>29</v>
      </c>
      <c r="Q119" s="67">
        <v>13954</v>
      </c>
      <c r="R119" s="68">
        <v>29</v>
      </c>
      <c r="S119" s="67">
        <v>12819</v>
      </c>
      <c r="T119" s="68">
        <v>29</v>
      </c>
      <c r="U119" s="67">
        <v>11564</v>
      </c>
      <c r="V119" s="68">
        <v>29</v>
      </c>
      <c r="W119" s="67">
        <v>11267</v>
      </c>
      <c r="X119" s="68">
        <v>29</v>
      </c>
      <c r="Y119" s="67">
        <v>11805</v>
      </c>
      <c r="Z119" s="68">
        <v>29</v>
      </c>
      <c r="AA119" s="67">
        <v>12007</v>
      </c>
      <c r="AB119" s="68">
        <v>29</v>
      </c>
      <c r="AC119" s="67">
        <v>13041</v>
      </c>
      <c r="AD119" s="68">
        <v>29</v>
      </c>
      <c r="AE119" s="67">
        <v>12629</v>
      </c>
      <c r="AF119" s="68">
        <v>29</v>
      </c>
      <c r="AG119" s="67">
        <v>11649</v>
      </c>
      <c r="AH119" s="68">
        <v>29</v>
      </c>
    </row>
    <row r="120" spans="2:34" ht="12.75">
      <c r="B120" s="63" t="s">
        <v>112</v>
      </c>
      <c r="C120" s="64" t="s">
        <v>39</v>
      </c>
      <c r="D120" s="65"/>
      <c r="E120" s="64" t="s">
        <v>39</v>
      </c>
      <c r="F120" s="65"/>
      <c r="G120" s="64" t="s">
        <v>39</v>
      </c>
      <c r="H120" s="65"/>
      <c r="I120" s="64" t="s">
        <v>39</v>
      </c>
      <c r="J120" s="65"/>
      <c r="K120" s="64" t="s">
        <v>39</v>
      </c>
      <c r="L120" s="65"/>
      <c r="M120" s="64" t="s">
        <v>39</v>
      </c>
      <c r="N120" s="65"/>
      <c r="O120" s="64" t="s">
        <v>39</v>
      </c>
      <c r="P120" s="65"/>
      <c r="Q120" s="64" t="s">
        <v>39</v>
      </c>
      <c r="R120" s="65"/>
      <c r="S120" s="64" t="s">
        <v>39</v>
      </c>
      <c r="T120" s="65"/>
      <c r="U120" s="64" t="s">
        <v>39</v>
      </c>
      <c r="V120" s="65"/>
      <c r="W120" s="64">
        <v>0</v>
      </c>
      <c r="X120" s="65"/>
      <c r="Y120" s="64">
        <v>0</v>
      </c>
      <c r="Z120" s="65"/>
      <c r="AA120" s="64">
        <v>0</v>
      </c>
      <c r="AB120" s="65"/>
      <c r="AC120" s="64">
        <v>0</v>
      </c>
      <c r="AD120" s="65"/>
      <c r="AE120" s="64">
        <v>0</v>
      </c>
      <c r="AF120" s="65"/>
      <c r="AG120" s="64" t="s">
        <v>39</v>
      </c>
      <c r="AH120" s="65"/>
    </row>
    <row r="121" spans="2:34" ht="12.75">
      <c r="B121" s="63" t="s">
        <v>113</v>
      </c>
      <c r="C121" s="64">
        <v>9344</v>
      </c>
      <c r="D121" s="65">
        <v>30</v>
      </c>
      <c r="E121" s="64">
        <v>9482</v>
      </c>
      <c r="F121" s="65">
        <v>30</v>
      </c>
      <c r="G121" s="64" t="s">
        <v>39</v>
      </c>
      <c r="H121" s="65"/>
      <c r="I121" s="64" t="s">
        <v>39</v>
      </c>
      <c r="J121" s="65"/>
      <c r="K121" s="64" t="s">
        <v>39</v>
      </c>
      <c r="L121" s="65"/>
      <c r="M121" s="64" t="s">
        <v>39</v>
      </c>
      <c r="N121" s="65"/>
      <c r="O121" s="64">
        <v>12645</v>
      </c>
      <c r="P121" s="65">
        <v>30</v>
      </c>
      <c r="Q121" s="64" t="s">
        <v>39</v>
      </c>
      <c r="R121" s="65"/>
      <c r="S121" s="64" t="s">
        <v>39</v>
      </c>
      <c r="T121" s="65"/>
      <c r="U121" s="64">
        <v>11260</v>
      </c>
      <c r="V121" s="65">
        <v>30</v>
      </c>
      <c r="W121" s="64" t="s">
        <v>39</v>
      </c>
      <c r="X121" s="65"/>
      <c r="Y121" s="64" t="s">
        <v>39</v>
      </c>
      <c r="Z121" s="65"/>
      <c r="AA121" s="64" t="s">
        <v>39</v>
      </c>
      <c r="AB121" s="65"/>
      <c r="AC121" s="64" t="s">
        <v>39</v>
      </c>
      <c r="AD121" s="65"/>
      <c r="AE121" s="64" t="s">
        <v>39</v>
      </c>
      <c r="AF121" s="65"/>
      <c r="AG121" s="64" t="s">
        <v>39</v>
      </c>
      <c r="AH121" s="65"/>
    </row>
    <row r="122" spans="2:34" ht="12.75">
      <c r="B122" s="54" t="s">
        <v>86</v>
      </c>
      <c r="C122" s="55">
        <v>358790</v>
      </c>
      <c r="D122" s="56"/>
      <c r="E122" s="55">
        <v>365003</v>
      </c>
      <c r="F122" s="56"/>
      <c r="G122" s="55" t="s">
        <v>39</v>
      </c>
      <c r="H122" s="56"/>
      <c r="I122" s="55" t="s">
        <v>39</v>
      </c>
      <c r="J122" s="56"/>
      <c r="K122" s="55" t="s">
        <v>39</v>
      </c>
      <c r="L122" s="56"/>
      <c r="M122" s="55" t="s">
        <v>39</v>
      </c>
      <c r="N122" s="56"/>
      <c r="O122" s="55">
        <v>361795</v>
      </c>
      <c r="P122" s="56"/>
      <c r="Q122" s="55" t="s">
        <v>39</v>
      </c>
      <c r="R122" s="56"/>
      <c r="S122" s="55" t="s">
        <v>39</v>
      </c>
      <c r="T122" s="56"/>
      <c r="U122" s="55" t="s">
        <v>39</v>
      </c>
      <c r="V122" s="56"/>
      <c r="W122" s="55" t="s">
        <v>39</v>
      </c>
      <c r="X122" s="56"/>
      <c r="Y122" s="55" t="s">
        <v>39</v>
      </c>
      <c r="Z122" s="56"/>
      <c r="AA122" s="55" t="s">
        <v>39</v>
      </c>
      <c r="AB122" s="56"/>
      <c r="AC122" s="55" t="s">
        <v>39</v>
      </c>
      <c r="AD122" s="56"/>
      <c r="AE122" s="55" t="s">
        <v>39</v>
      </c>
      <c r="AF122" s="56"/>
      <c r="AG122" s="55" t="s">
        <v>39</v>
      </c>
      <c r="AH122" s="56"/>
    </row>
    <row r="123" spans="2:34" ht="22.5">
      <c r="B123" s="54" t="s">
        <v>114</v>
      </c>
      <c r="C123" s="55" t="s">
        <v>39</v>
      </c>
      <c r="D123" s="61"/>
      <c r="E123" s="55" t="s">
        <v>39</v>
      </c>
      <c r="F123" s="61"/>
      <c r="G123" s="55" t="s">
        <v>39</v>
      </c>
      <c r="H123" s="61"/>
      <c r="I123" s="55" t="s">
        <v>39</v>
      </c>
      <c r="J123" s="61"/>
      <c r="K123" s="55" t="s">
        <v>39</v>
      </c>
      <c r="L123" s="61"/>
      <c r="M123" s="55" t="s">
        <v>39</v>
      </c>
      <c r="N123" s="61"/>
      <c r="O123" s="55">
        <v>7476.80859375</v>
      </c>
      <c r="P123" s="61"/>
      <c r="Q123" s="55">
        <v>6598.77880859375</v>
      </c>
      <c r="R123" s="61"/>
      <c r="S123" s="55">
        <v>5612.62939453125</v>
      </c>
      <c r="T123" s="61"/>
      <c r="U123" s="55">
        <v>8519.4609375</v>
      </c>
      <c r="V123" s="61"/>
      <c r="W123" s="55">
        <v>10382.005859375</v>
      </c>
      <c r="X123" s="61"/>
      <c r="Y123" s="55">
        <v>12180.3798828125</v>
      </c>
      <c r="Z123" s="61"/>
      <c r="AA123" s="55">
        <v>13344.408203125</v>
      </c>
      <c r="AB123" s="61"/>
      <c r="AC123" s="55">
        <v>18369.8515625</v>
      </c>
      <c r="AD123" s="61"/>
      <c r="AE123" s="55">
        <v>19874.42578125</v>
      </c>
      <c r="AF123" s="61"/>
      <c r="AG123" s="55">
        <v>20509.23046875</v>
      </c>
      <c r="AH123" s="61"/>
    </row>
    <row r="124" spans="2:34" ht="12.75">
      <c r="B124" s="54" t="s">
        <v>87</v>
      </c>
      <c r="C124" s="55" t="s">
        <v>39</v>
      </c>
      <c r="D124" s="56"/>
      <c r="E124" s="55">
        <v>2144</v>
      </c>
      <c r="F124" s="56"/>
      <c r="G124" s="55" t="s">
        <v>39</v>
      </c>
      <c r="H124" s="56"/>
      <c r="I124" s="55" t="s">
        <v>39</v>
      </c>
      <c r="J124" s="56"/>
      <c r="K124" s="55" t="s">
        <v>39</v>
      </c>
      <c r="L124" s="56"/>
      <c r="M124" s="55" t="s">
        <v>39</v>
      </c>
      <c r="N124" s="56"/>
      <c r="O124" s="55" t="s">
        <v>39</v>
      </c>
      <c r="P124" s="56"/>
      <c r="Q124" s="55" t="s">
        <v>39</v>
      </c>
      <c r="R124" s="56"/>
      <c r="S124" s="55" t="s">
        <v>39</v>
      </c>
      <c r="T124" s="56"/>
      <c r="U124" s="55" t="s">
        <v>39</v>
      </c>
      <c r="V124" s="56"/>
      <c r="W124" s="55" t="s">
        <v>39</v>
      </c>
      <c r="X124" s="56"/>
      <c r="Y124" s="55" t="s">
        <v>39</v>
      </c>
      <c r="Z124" s="56"/>
      <c r="AA124" s="55" t="s">
        <v>39</v>
      </c>
      <c r="AB124" s="56"/>
      <c r="AC124" s="55" t="s">
        <v>39</v>
      </c>
      <c r="AD124" s="56"/>
      <c r="AE124" s="55" t="s">
        <v>39</v>
      </c>
      <c r="AF124" s="56"/>
      <c r="AG124" s="55" t="s">
        <v>39</v>
      </c>
      <c r="AH124" s="56"/>
    </row>
    <row r="125" spans="1:34" ht="12.75">
      <c r="A125" s="72"/>
      <c r="B125" s="73"/>
      <c r="C125" s="74"/>
      <c r="D125" s="75"/>
      <c r="E125" s="74"/>
      <c r="F125" s="75"/>
      <c r="G125" s="74"/>
      <c r="H125" s="75"/>
      <c r="I125" s="74"/>
      <c r="J125" s="75"/>
      <c r="K125" s="74"/>
      <c r="L125" s="75"/>
      <c r="M125" s="74"/>
      <c r="N125" s="75"/>
      <c r="O125" s="74"/>
      <c r="P125" s="76"/>
      <c r="Q125" s="74"/>
      <c r="R125" s="75"/>
      <c r="S125" s="74"/>
      <c r="T125" s="75"/>
      <c r="U125" s="74"/>
      <c r="V125" s="76"/>
      <c r="W125" s="74"/>
      <c r="X125" s="75"/>
      <c r="Y125" s="74"/>
      <c r="Z125" s="76"/>
      <c r="AA125" s="76"/>
      <c r="AB125" s="76"/>
      <c r="AC125" s="76"/>
      <c r="AD125" s="76"/>
      <c r="AE125" s="74"/>
      <c r="AF125" s="75"/>
      <c r="AG125" s="74"/>
      <c r="AH125" s="75"/>
    </row>
    <row r="126" spans="1:34" ht="12.75">
      <c r="A126" s="77"/>
      <c r="B126" s="77"/>
      <c r="C126" s="78"/>
      <c r="D126" s="79"/>
      <c r="E126" s="80"/>
      <c r="F126" s="81"/>
      <c r="G126" s="80"/>
      <c r="H126" s="81"/>
      <c r="I126" s="78"/>
      <c r="J126" s="79"/>
      <c r="K126" s="78"/>
      <c r="L126" s="79"/>
      <c r="M126" s="78"/>
      <c r="N126" s="79"/>
      <c r="O126" s="80"/>
      <c r="P126" s="81"/>
      <c r="Q126" s="78"/>
      <c r="R126" s="79"/>
      <c r="S126" s="78"/>
      <c r="T126" s="79"/>
      <c r="U126" s="78"/>
      <c r="V126" s="79"/>
      <c r="W126" s="80"/>
      <c r="X126" s="81"/>
      <c r="Y126" s="78"/>
      <c r="AE126" s="80"/>
      <c r="AF126" s="81"/>
      <c r="AG126" s="78"/>
      <c r="AH126" s="79"/>
    </row>
    <row r="127" spans="1:9" s="47" customFormat="1" ht="12.75">
      <c r="A127" s="181" t="s">
        <v>2</v>
      </c>
      <c r="B127" s="181"/>
      <c r="C127" s="181"/>
      <c r="D127" s="181"/>
      <c r="E127" s="181"/>
      <c r="F127" s="181"/>
      <c r="G127" s="181"/>
      <c r="H127" s="181"/>
      <c r="I127" s="138"/>
    </row>
    <row r="128" spans="1:9" s="47" customFormat="1" ht="3" customHeight="1">
      <c r="A128" s="128"/>
      <c r="B128" s="128"/>
      <c r="C128" s="128"/>
      <c r="D128" s="139"/>
      <c r="E128" s="128"/>
      <c r="F128" s="139"/>
      <c r="G128" s="128"/>
      <c r="H128" s="139"/>
      <c r="I128" s="138"/>
    </row>
    <row r="129" spans="1:9" s="47" customFormat="1" ht="15" customHeight="1">
      <c r="A129" s="175" t="s">
        <v>98</v>
      </c>
      <c r="B129" s="175"/>
      <c r="C129" s="175"/>
      <c r="D129" s="175"/>
      <c r="E129" s="175"/>
      <c r="F129" s="175"/>
      <c r="G129" s="175"/>
      <c r="H129" s="175"/>
      <c r="I129" s="138"/>
    </row>
    <row r="130" spans="1:33" s="47" customFormat="1" ht="13.5" customHeight="1">
      <c r="A130" s="176" t="s">
        <v>99</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row>
    <row r="131" spans="1:9" s="47" customFormat="1" ht="12.75">
      <c r="A131" s="175" t="s">
        <v>100</v>
      </c>
      <c r="B131" s="175"/>
      <c r="C131" s="175"/>
      <c r="D131" s="175"/>
      <c r="E131" s="175"/>
      <c r="F131" s="175"/>
      <c r="G131" s="175"/>
      <c r="H131" s="175"/>
      <c r="I131" s="138"/>
    </row>
    <row r="132" spans="1:34" ht="12.75">
      <c r="A132" s="47"/>
      <c r="B132" s="85"/>
      <c r="C132" s="86"/>
      <c r="D132" s="87"/>
      <c r="E132" s="85"/>
      <c r="F132" s="86"/>
      <c r="G132" s="87"/>
      <c r="H132" s="85"/>
      <c r="I132" s="83"/>
      <c r="J132" s="82"/>
      <c r="K132" s="47"/>
      <c r="L132" s="84"/>
      <c r="M132" s="47"/>
      <c r="N132" s="47"/>
      <c r="O132" s="47"/>
      <c r="P132" s="47"/>
      <c r="Q132" s="85"/>
      <c r="R132" s="86"/>
      <c r="S132" s="87"/>
      <c r="T132" s="85"/>
      <c r="U132" s="83"/>
      <c r="V132" s="82"/>
      <c r="W132" s="47"/>
      <c r="X132" s="84"/>
      <c r="Y132" s="47"/>
      <c r="Z132" s="47"/>
      <c r="AA132" s="47"/>
      <c r="AB132" s="47"/>
      <c r="AC132" s="47"/>
      <c r="AD132" s="47"/>
      <c r="AE132" s="47"/>
      <c r="AF132" s="47"/>
      <c r="AG132" s="47"/>
      <c r="AH132" s="88"/>
    </row>
    <row r="133" spans="1:34" ht="12.75">
      <c r="A133" s="77" t="s">
        <v>1</v>
      </c>
      <c r="B133" s="89"/>
      <c r="C133" s="90"/>
      <c r="D133" s="91"/>
      <c r="E133" s="90"/>
      <c r="F133" s="91"/>
      <c r="G133" s="92"/>
      <c r="H133" s="91"/>
      <c r="I133" s="93"/>
      <c r="J133" s="93"/>
      <c r="K133" s="93"/>
      <c r="L133" s="94"/>
      <c r="M133" s="93"/>
      <c r="N133" s="93"/>
      <c r="O133" s="93"/>
      <c r="P133" s="93"/>
      <c r="Q133" s="90"/>
      <c r="R133" s="91"/>
      <c r="S133" s="92"/>
      <c r="T133" s="91"/>
      <c r="U133" s="93"/>
      <c r="V133" s="93"/>
      <c r="W133" s="93"/>
      <c r="X133" s="94"/>
      <c r="Y133" s="93"/>
      <c r="Z133" s="93"/>
      <c r="AA133" s="93"/>
      <c r="AB133" s="93"/>
      <c r="AC133" s="93"/>
      <c r="AD133" s="93"/>
      <c r="AE133" s="93"/>
      <c r="AF133" s="93"/>
      <c r="AG133" s="93"/>
      <c r="AH133" s="95"/>
    </row>
    <row r="134" spans="1:34" ht="3" customHeight="1">
      <c r="A134" s="77"/>
      <c r="B134" s="89"/>
      <c r="C134" s="90"/>
      <c r="D134" s="91"/>
      <c r="E134" s="90"/>
      <c r="F134" s="91"/>
      <c r="G134" s="92"/>
      <c r="H134" s="91"/>
      <c r="I134" s="93"/>
      <c r="J134" s="93"/>
      <c r="K134" s="93"/>
      <c r="L134" s="94"/>
      <c r="M134" s="93"/>
      <c r="N134" s="93"/>
      <c r="O134" s="93"/>
      <c r="P134" s="93"/>
      <c r="Q134" s="90"/>
      <c r="R134" s="91"/>
      <c r="S134" s="92"/>
      <c r="T134" s="91"/>
      <c r="U134" s="93"/>
      <c r="V134" s="93"/>
      <c r="W134" s="93"/>
      <c r="X134" s="94"/>
      <c r="Y134" s="93"/>
      <c r="Z134" s="93"/>
      <c r="AA134" s="93"/>
      <c r="AB134" s="93"/>
      <c r="AC134" s="93"/>
      <c r="AD134" s="93"/>
      <c r="AE134" s="93"/>
      <c r="AF134" s="93"/>
      <c r="AG134" s="93"/>
      <c r="AH134" s="95"/>
    </row>
    <row r="135" spans="1:35" ht="12.75" customHeight="1">
      <c r="A135" s="124">
        <v>1</v>
      </c>
      <c r="B135" s="171" t="s">
        <v>88</v>
      </c>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25"/>
    </row>
    <row r="136" spans="1:35" ht="12.75" customHeight="1">
      <c r="A136" s="124">
        <v>2</v>
      </c>
      <c r="B136" s="171" t="s">
        <v>133</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25"/>
    </row>
    <row r="137" spans="1:35" ht="12.75" customHeight="1">
      <c r="A137" s="124">
        <v>3</v>
      </c>
      <c r="B137" s="171" t="s">
        <v>115</v>
      </c>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25"/>
    </row>
    <row r="138" spans="1:35" ht="12.75" customHeight="1">
      <c r="A138" s="124">
        <v>4</v>
      </c>
      <c r="B138" s="171" t="s">
        <v>116</v>
      </c>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25"/>
    </row>
    <row r="139" spans="1:35" ht="14.25" customHeight="1">
      <c r="A139" s="124">
        <v>5</v>
      </c>
      <c r="B139" s="171" t="s">
        <v>90</v>
      </c>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25"/>
    </row>
    <row r="140" spans="1:35" ht="14.25" customHeight="1">
      <c r="A140" s="124">
        <v>6</v>
      </c>
      <c r="B140" s="171" t="s">
        <v>117</v>
      </c>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25"/>
    </row>
    <row r="141" spans="1:35" ht="14.25" customHeight="1">
      <c r="A141" s="124">
        <v>7</v>
      </c>
      <c r="B141" s="171" t="s">
        <v>134</v>
      </c>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25"/>
    </row>
    <row r="142" spans="1:35" ht="12.75" customHeight="1">
      <c r="A142" s="124">
        <v>8</v>
      </c>
      <c r="B142" s="171" t="s">
        <v>124</v>
      </c>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25"/>
    </row>
    <row r="143" spans="1:35" ht="12.75" customHeight="1">
      <c r="A143" s="124">
        <v>9</v>
      </c>
      <c r="B143" s="171" t="s">
        <v>67</v>
      </c>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25"/>
    </row>
    <row r="144" spans="1:35" ht="12.75" customHeight="1">
      <c r="A144" s="124">
        <v>10</v>
      </c>
      <c r="B144" s="171" t="s">
        <v>66</v>
      </c>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25"/>
    </row>
    <row r="145" spans="1:35" ht="12.75" customHeight="1">
      <c r="A145" s="126">
        <v>11</v>
      </c>
      <c r="B145" s="171" t="s">
        <v>89</v>
      </c>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25"/>
    </row>
    <row r="146" spans="1:35" ht="12.75" customHeight="1">
      <c r="A146" s="126">
        <v>12</v>
      </c>
      <c r="B146" s="171" t="s">
        <v>135</v>
      </c>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25"/>
    </row>
    <row r="147" spans="1:35" ht="12.75" customHeight="1">
      <c r="A147" s="126">
        <v>13</v>
      </c>
      <c r="B147" s="171" t="s">
        <v>136</v>
      </c>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25"/>
    </row>
    <row r="148" spans="1:35" ht="12.75" customHeight="1">
      <c r="A148" s="126">
        <v>14</v>
      </c>
      <c r="B148" s="171" t="s">
        <v>65</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25"/>
    </row>
    <row r="149" spans="1:35" ht="12.75" customHeight="1">
      <c r="A149" s="124">
        <v>15</v>
      </c>
      <c r="B149" s="171" t="s">
        <v>91</v>
      </c>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25"/>
    </row>
    <row r="150" spans="1:35" ht="12.75" customHeight="1">
      <c r="A150" s="124">
        <v>16</v>
      </c>
      <c r="B150" s="171" t="s">
        <v>92</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25"/>
    </row>
    <row r="151" spans="1:35" ht="12.75" customHeight="1">
      <c r="A151" s="124">
        <v>17</v>
      </c>
      <c r="B151" s="171" t="s">
        <v>93</v>
      </c>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25"/>
    </row>
    <row r="152" spans="1:35" ht="12.75" customHeight="1">
      <c r="A152" s="124">
        <v>18</v>
      </c>
      <c r="B152" s="171" t="s">
        <v>94</v>
      </c>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25"/>
    </row>
    <row r="153" spans="1:35" ht="23.25" customHeight="1">
      <c r="A153" s="124">
        <v>19</v>
      </c>
      <c r="B153" s="171" t="s">
        <v>142</v>
      </c>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25"/>
    </row>
    <row r="154" spans="1:35" ht="12.75" customHeight="1">
      <c r="A154" s="124">
        <v>20</v>
      </c>
      <c r="B154" s="171" t="s">
        <v>118</v>
      </c>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25"/>
    </row>
    <row r="155" spans="1:35" ht="12.75" customHeight="1">
      <c r="A155" s="124">
        <v>21</v>
      </c>
      <c r="B155" s="171" t="s">
        <v>119</v>
      </c>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25"/>
    </row>
    <row r="156" spans="1:35" ht="12.75" customHeight="1">
      <c r="A156" s="124">
        <v>22</v>
      </c>
      <c r="B156" s="171" t="s">
        <v>68</v>
      </c>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25"/>
    </row>
    <row r="157" spans="1:35" ht="12.75" customHeight="1">
      <c r="A157" s="124">
        <v>23</v>
      </c>
      <c r="B157" s="171" t="s">
        <v>120</v>
      </c>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25"/>
    </row>
    <row r="158" spans="1:35" ht="12.75" customHeight="1">
      <c r="A158" s="124">
        <v>24</v>
      </c>
      <c r="B158" s="171" t="s">
        <v>137</v>
      </c>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25"/>
    </row>
    <row r="159" spans="1:35" ht="12.75" customHeight="1">
      <c r="A159" s="124">
        <v>25</v>
      </c>
      <c r="B159" s="171" t="s">
        <v>121</v>
      </c>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25"/>
    </row>
    <row r="160" spans="1:35" ht="12.75" customHeight="1">
      <c r="A160" s="124">
        <v>26</v>
      </c>
      <c r="B160" s="171" t="s">
        <v>122</v>
      </c>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25"/>
    </row>
    <row r="161" spans="1:35" ht="12.75" customHeight="1">
      <c r="A161" s="124">
        <v>27</v>
      </c>
      <c r="B161" s="171" t="s">
        <v>95</v>
      </c>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25"/>
    </row>
    <row r="162" spans="1:35" ht="13.5" customHeight="1">
      <c r="A162" s="124">
        <v>28</v>
      </c>
      <c r="B162" s="171" t="s">
        <v>125</v>
      </c>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25"/>
    </row>
    <row r="163" spans="1:35" ht="12.75" customHeight="1">
      <c r="A163" s="124">
        <v>29</v>
      </c>
      <c r="B163" s="171" t="s">
        <v>123</v>
      </c>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25"/>
    </row>
    <row r="164" spans="1:35" ht="12.75" customHeight="1">
      <c r="A164" s="124">
        <v>30</v>
      </c>
      <c r="B164" s="171" t="s">
        <v>96</v>
      </c>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25"/>
    </row>
    <row r="165" spans="1:34" ht="12.75" customHeight="1">
      <c r="A165" s="47"/>
      <c r="B165" s="97"/>
      <c r="C165" s="174"/>
      <c r="D165" s="174"/>
      <c r="E165" s="174"/>
      <c r="F165" s="174"/>
      <c r="G165" s="174"/>
      <c r="H165" s="174"/>
      <c r="I165" s="174"/>
      <c r="J165" s="174"/>
      <c r="K165" s="174"/>
      <c r="L165" s="174"/>
      <c r="M165" s="174"/>
      <c r="N165" s="174"/>
      <c r="O165" s="174"/>
      <c r="P165" s="174"/>
      <c r="Q165" s="174"/>
      <c r="R165" s="174"/>
      <c r="S165" s="174"/>
      <c r="T165" s="174"/>
      <c r="U165" s="47"/>
      <c r="V165" s="47"/>
      <c r="W165" s="47"/>
      <c r="X165" s="84"/>
      <c r="Y165" s="47"/>
      <c r="Z165" s="47"/>
      <c r="AA165" s="47"/>
      <c r="AB165" s="47"/>
      <c r="AC165" s="47"/>
      <c r="AD165" s="47"/>
      <c r="AE165" s="47"/>
      <c r="AF165" s="47"/>
      <c r="AG165" s="47"/>
      <c r="AH165" s="96"/>
    </row>
    <row r="166" spans="1:34" ht="12.75" customHeight="1">
      <c r="A166" s="98" t="s">
        <v>3</v>
      </c>
      <c r="B166" s="47"/>
      <c r="C166" s="99"/>
      <c r="D166" s="100"/>
      <c r="E166" s="101"/>
      <c r="F166" s="102"/>
      <c r="G166" s="103"/>
      <c r="H166" s="99"/>
      <c r="I166" s="104"/>
      <c r="J166" s="105"/>
      <c r="K166" s="47"/>
      <c r="L166" s="106"/>
      <c r="M166" s="47"/>
      <c r="N166" s="106"/>
      <c r="O166" s="47"/>
      <c r="P166" s="47"/>
      <c r="Q166" s="47"/>
      <c r="R166" s="47"/>
      <c r="S166" s="47"/>
      <c r="T166" s="47"/>
      <c r="U166" s="47"/>
      <c r="V166" s="47"/>
      <c r="W166" s="47"/>
      <c r="X166" s="47"/>
      <c r="Y166" s="47"/>
      <c r="Z166" s="47"/>
      <c r="AA166" s="47"/>
      <c r="AB166" s="47"/>
      <c r="AC166" s="47"/>
      <c r="AD166" s="47"/>
      <c r="AE166" s="47"/>
      <c r="AF166" s="47"/>
      <c r="AG166" s="47"/>
      <c r="AH166" s="96"/>
    </row>
    <row r="167" spans="1:34" s="47" customFormat="1" ht="27" customHeight="1">
      <c r="A167" s="172" t="s">
        <v>138</v>
      </c>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row>
    <row r="168" spans="1:34" s="47" customFormat="1" ht="24" customHeight="1">
      <c r="A168" s="172" t="s">
        <v>139</v>
      </c>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row>
    <row r="169" spans="1:34" ht="12.75" customHeight="1">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96"/>
    </row>
    <row r="170" spans="1:12" s="127" customFormat="1" ht="16.5" customHeight="1">
      <c r="A170" s="140" t="s">
        <v>101</v>
      </c>
      <c r="B170" s="142"/>
      <c r="C170" s="143"/>
      <c r="D170" s="144"/>
      <c r="E170" s="143"/>
      <c r="F170" s="144"/>
      <c r="G170" s="143"/>
      <c r="H170" s="144"/>
      <c r="I170" s="145"/>
      <c r="J170" s="146"/>
      <c r="K170" s="147"/>
      <c r="L170" s="147"/>
    </row>
    <row r="171" spans="1:34" s="47" customFormat="1" ht="16.5" customHeight="1">
      <c r="A171" s="173" t="s">
        <v>126</v>
      </c>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row>
  </sheetData>
  <sheetProtection selectLockedCells="1"/>
  <mergeCells count="41">
    <mergeCell ref="B163:AH163"/>
    <mergeCell ref="B164:AH164"/>
    <mergeCell ref="B159:AH159"/>
    <mergeCell ref="B160:AH160"/>
    <mergeCell ref="B161:AH161"/>
    <mergeCell ref="B162:AH162"/>
    <mergeCell ref="B155:AH155"/>
    <mergeCell ref="B156:AH156"/>
    <mergeCell ref="B157:AH157"/>
    <mergeCell ref="B158:AH158"/>
    <mergeCell ref="B150:AH150"/>
    <mergeCell ref="B151:AH151"/>
    <mergeCell ref="B152:AH152"/>
    <mergeCell ref="B154:AH154"/>
    <mergeCell ref="B153:AH153"/>
    <mergeCell ref="A131:H131"/>
    <mergeCell ref="A130:AG130"/>
    <mergeCell ref="Q7:W7"/>
    <mergeCell ref="C31:AH31"/>
    <mergeCell ref="A127:H127"/>
    <mergeCell ref="A129:H129"/>
    <mergeCell ref="A171:AH171"/>
    <mergeCell ref="A169:AG169"/>
    <mergeCell ref="C165:T165"/>
    <mergeCell ref="B141:AH141"/>
    <mergeCell ref="B142:AH142"/>
    <mergeCell ref="B143:AH143"/>
    <mergeCell ref="B144:AH144"/>
    <mergeCell ref="B147:AH147"/>
    <mergeCell ref="B148:AH148"/>
    <mergeCell ref="B149:AH149"/>
    <mergeCell ref="B135:AH135"/>
    <mergeCell ref="B136:AH136"/>
    <mergeCell ref="A167:AH167"/>
    <mergeCell ref="A168:AH168"/>
    <mergeCell ref="B145:AH145"/>
    <mergeCell ref="B146:AH146"/>
    <mergeCell ref="B137:AH137"/>
    <mergeCell ref="B138:AH138"/>
    <mergeCell ref="B139:AH139"/>
    <mergeCell ref="B140:AH140"/>
  </mergeCells>
  <dataValidations count="1">
    <dataValidation type="list" allowBlank="1" showInputMessage="1" showErrorMessage="1" sqref="Q7 R9:S9">
      <formula1>$B$32:$B$124</formula1>
    </dataValidation>
  </dataValidations>
  <printOptions/>
  <pageMargins left="0.25" right="0.25" top="1" bottom="0.8" header="0.5" footer="0.5"/>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2011-03-23T22:44:28Z</cp:lastPrinted>
  <dcterms:created xsi:type="dcterms:W3CDTF">2007-01-24T20:39:30Z</dcterms:created>
  <dcterms:modified xsi:type="dcterms:W3CDTF">2011-03-23T23:04:54Z</dcterms:modified>
  <cp:category/>
  <cp:version/>
  <cp:contentType/>
  <cp:contentStatus/>
</cp:coreProperties>
</file>